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30" windowWidth="9060" windowHeight="3075" firstSheet="2" activeTab="2"/>
  </bookViews>
  <sheets>
    <sheet name="MAYO" sheetId="53" r:id="rId1"/>
    <sheet name="MOV.F.MARZO 2011(m)" sheetId="52" state="hidden" r:id="rId2"/>
    <sheet name="CANON ABRIL 2019" sheetId="78" r:id="rId3"/>
  </sheets>
  <definedNames>
    <definedName name="_xlnm.Print_Area" localSheetId="2">'CANON ABRIL 2019'!$A$1:$Q$17</definedName>
    <definedName name="_xlnm.Print_Area" localSheetId="0">MAYO!$A$2:$K$25</definedName>
    <definedName name="_xlnm.Print_Area" localSheetId="1">'MOV.F.MARZO 2011(m)'!$A$6:$N$81</definedName>
    <definedName name="_xlnm.Print_Titles" localSheetId="0">MAYO!$1:$5</definedName>
    <definedName name="_xlnm.Print_Titles" localSheetId="1">'MOV.F.MARZO 2011(m)'!$1:$6</definedName>
  </definedNames>
  <calcPr calcId="145621"/>
</workbook>
</file>

<file path=xl/calcChain.xml><?xml version="1.0" encoding="utf-8"?>
<calcChain xmlns="http://schemas.openxmlformats.org/spreadsheetml/2006/main">
  <c r="O7" i="78" l="1"/>
  <c r="N7" i="78"/>
  <c r="M7" i="78"/>
  <c r="L7" i="78"/>
  <c r="J7" i="78"/>
  <c r="I7" i="78"/>
  <c r="H7" i="78"/>
  <c r="G7" i="78"/>
  <c r="K9" i="78" l="1"/>
  <c r="P15" i="78" l="1"/>
  <c r="K15" i="78"/>
  <c r="P14" i="78"/>
  <c r="Q14" i="78" s="1"/>
  <c r="K14" i="78"/>
  <c r="K13" i="78"/>
  <c r="Q13" i="78" s="1"/>
  <c r="P12" i="78"/>
  <c r="K12" i="78"/>
  <c r="P11" i="78"/>
  <c r="K11" i="78"/>
  <c r="Q11" i="78" s="1"/>
  <c r="P10" i="78"/>
  <c r="K10" i="78"/>
  <c r="P9" i="78"/>
  <c r="P7" i="78" s="1"/>
  <c r="F7" i="78"/>
  <c r="E7" i="78"/>
  <c r="D7" i="78"/>
  <c r="K7" i="78" l="1"/>
  <c r="Q9" i="78"/>
  <c r="Q10" i="78"/>
  <c r="Q12" i="78"/>
  <c r="Q15" i="78"/>
  <c r="Q7" i="78" l="1"/>
  <c r="I14" i="53"/>
  <c r="I18" i="53"/>
  <c r="I17" i="53"/>
  <c r="I16" i="53"/>
  <c r="I13" i="53"/>
  <c r="I12" i="53"/>
  <c r="I9" i="53"/>
  <c r="D17" i="53" l="1"/>
  <c r="D16" i="53"/>
  <c r="D15" i="53"/>
  <c r="D14" i="53"/>
  <c r="D13" i="53"/>
  <c r="D12" i="53"/>
  <c r="D11" i="53"/>
  <c r="D9" i="53"/>
  <c r="F7" i="53" l="1"/>
  <c r="B25" i="53"/>
  <c r="G14" i="53" l="1"/>
  <c r="G10" i="53"/>
  <c r="G19" i="53"/>
  <c r="G18" i="53" l="1"/>
  <c r="G17" i="53"/>
  <c r="G16" i="53"/>
  <c r="G15" i="53"/>
  <c r="G13" i="53"/>
  <c r="G12" i="53"/>
  <c r="G11" i="53"/>
  <c r="G9" i="53"/>
  <c r="D7" i="53" l="1"/>
  <c r="J19" i="53" l="1"/>
  <c r="J18" i="53"/>
  <c r="J17" i="53"/>
  <c r="J16" i="53"/>
  <c r="J15" i="53"/>
  <c r="J14" i="53"/>
  <c r="J13" i="53"/>
  <c r="J12" i="53"/>
  <c r="J11" i="53"/>
  <c r="J10" i="53"/>
  <c r="J9" i="53"/>
  <c r="I7" i="53"/>
  <c r="H7" i="53"/>
  <c r="E7" i="53"/>
  <c r="J7" i="53" l="1"/>
  <c r="G7" i="53" l="1"/>
  <c r="K10" i="53"/>
  <c r="K19" i="53"/>
  <c r="K15" i="53"/>
  <c r="K12" i="53"/>
  <c r="K18" i="53"/>
  <c r="K16" i="53"/>
  <c r="K14" i="53"/>
  <c r="K9" i="53"/>
  <c r="K13" i="53"/>
  <c r="K17" i="53"/>
  <c r="K11" i="53"/>
  <c r="K7" i="53" l="1"/>
  <c r="L73" i="52" l="1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<sst xmlns="http://schemas.openxmlformats.org/spreadsheetml/2006/main" count="214" uniqueCount="133">
  <si>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</si>
  <si>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</si>
  <si>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</si>
  <si>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</si>
  <si>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</si>
  <si>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</si>
  <si>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</si>
  <si>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</si>
  <si>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</si>
  <si>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</si>
  <si>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</si>
  <si>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</si>
  <si>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</si>
  <si>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</si>
  <si>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</si>
  <si>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</si>
  <si>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</si>
  <si>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</si>
  <si>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</si>
  <si>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</si>
  <si>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</si>
  <si>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</si>
  <si>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</si>
  <si>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</si>
  <si>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</si>
  <si>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</si>
  <si>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</si>
  <si>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</si>
  <si>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</si>
  <si>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</si>
  <si>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</si>
  <si>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</si>
  <si>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</si>
  <si>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</si>
  <si>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</si>
  <si>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</si>
  <si>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</si>
  <si>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</si>
  <si>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</si>
  <si>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</si>
  <si>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</si>
  <si>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</si>
  <si>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</si>
  <si>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</si>
  <si>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</si>
  <si>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</si>
  <si>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</si>
  <si>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</si>
  <si>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</si>
  <si>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</si>
  <si>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</si>
  <si>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</si>
  <si>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</si>
  <si>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</si>
  <si>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</si>
  <si>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</si>
  <si>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</si>
  <si>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</si>
  <si>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</si>
  <si>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</si>
  <si>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</si>
  <si>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</si>
  <si>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</si>
  <si>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</si>
  <si>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</si>
  <si>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</si>
  <si>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</si>
  <si>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</si>
  <si>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</si>
  <si>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</si>
  <si>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</si>
  <si>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</si>
  <si>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</si>
  <si>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</si>
  <si>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</si>
  <si>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</si>
  <si>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</si>
  <si>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</si>
  <si>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</si>
  <si>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</si>
  <si>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</si>
  <si>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</si>
  <si>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</si>
  <si>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</si>
  <si>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</si>
  <si>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</si>
  <si>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</si>
  <si>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</si>
  <si>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</si>
  <si>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</si>
  <si>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</si>
  <si>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º</t>
  </si>
  <si>
    <t>INTERESES</t>
  </si>
  <si>
    <t>CAPTACION SEGÚN  T-6</t>
  </si>
  <si>
    <t>Drem</t>
  </si>
  <si>
    <t>Produccion</t>
  </si>
  <si>
    <t>DEV.T-6</t>
  </si>
  <si>
    <t>MOVIMIENTO CUT RDR MES DE MAYO 2013</t>
  </si>
  <si>
    <t>Dev. Siaf  2123</t>
  </si>
  <si>
    <t>Dev. Siaf 2364</t>
  </si>
  <si>
    <t>Dev. Siaf 2365</t>
  </si>
  <si>
    <t>Dev. Siaf 2648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</si>
  <si>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</si>
  <si>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</si>
  <si>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</si>
  <si>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</si>
  <si>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</si>
  <si>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</si>
  <si>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</si>
  <si>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</si>
  <si>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</si>
  <si>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Deveng Dic</t>
  </si>
  <si>
    <t>Y</t>
  </si>
  <si>
    <t>Canon Antiguo</t>
  </si>
  <si>
    <t>Participaciones FONIPREL</t>
  </si>
  <si>
    <t>E</t>
  </si>
  <si>
    <t>y/o Anulaciones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</si>
  <si>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</si>
  <si>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</si>
  <si>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</si>
  <si>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</si>
  <si>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</si>
  <si>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</si>
  <si>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</si>
  <si>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</si>
  <si>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</si>
  <si>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</si>
  <si>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</si>
  <si>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Febrero</t>
  </si>
  <si>
    <t>Anulac Febrero</t>
  </si>
  <si>
    <t>al 30/06/2018</t>
  </si>
  <si>
    <t>SALDO ANTERIOR</t>
  </si>
  <si>
    <t>MOVIMIENTO FINANCIERO RECURSOS DETERMINADOS CANON AL MES DE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</si>
</sst>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9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7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4" fontId="3" fillId="0" borderId="14" xfId="0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165" fontId="2" fillId="0" borderId="6" xfId="0" applyNumberFormat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4" fontId="2" fillId="0" borderId="25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39" fontId="2" fillId="0" borderId="24" xfId="0" applyNumberFormat="1" applyFont="1" applyBorder="1" applyAlignment="1">
      <alignment vertical="center"/>
    </xf>
    <xf numFmtId="39" fontId="2" fillId="0" borderId="25" xfId="0" applyNumberFormat="1" applyFont="1" applyBorder="1" applyAlignment="1">
      <alignment vertical="center"/>
    </xf>
    <xf numFmtId="4" fontId="2" fillId="2" borderId="27" xfId="0" applyNumberFormat="1" applyFont="1" applyFill="1" applyBorder="1" applyAlignment="1">
      <alignment vertical="center"/>
    </xf>
    <xf numFmtId="0" fontId="3" fillId="3" borderId="28" xfId="0" applyFont="1" applyFill="1" applyBorder="1" applyAlignment="1">
      <alignment horizontal="center" vertical="center" wrapText="1"/>
    </xf>
    <xf numFmtId="4" fontId="2" fillId="0" borderId="29" xfId="0" applyNumberFormat="1" applyFont="1" applyBorder="1" applyAlignment="1">
      <alignment vertical="center"/>
    </xf>
    <xf numFmtId="4" fontId="3" fillId="0" borderId="30" xfId="0" applyNumberFormat="1" applyFont="1" applyFill="1" applyBorder="1" applyAlignment="1">
      <alignment vertical="center"/>
    </xf>
    <xf numFmtId="4" fontId="2" fillId="0" borderId="30" xfId="0" applyNumberFormat="1" applyFont="1" applyBorder="1" applyAlignment="1">
      <alignment vertical="center"/>
    </xf>
    <xf numFmtId="4" fontId="2" fillId="0" borderId="31" xfId="0" applyNumberFormat="1" applyFont="1" applyBorder="1" applyAlignment="1">
      <alignment vertical="center"/>
    </xf>
    <xf numFmtId="4" fontId="2" fillId="0" borderId="32" xfId="0" applyNumberFormat="1" applyFont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6"/>
  <sheetViews>
    <sheetView showGridLines="0" workbookViewId="0">
      <pane ySplit="5" topLeftCell="A6" activePane="bottomLeft" state="frozen"/>
      <selection pane="bottomLeft" activeCell="K9" sqref="K9:K19"/>
    </sheetView>
  </sheetViews>
  <sheetFormatPr baseColWidth="10" defaultRowHeight="12.75" x14ac:dyDescent="0.2"/>
  <cols>
    <col min="1" max="1" width="11.85546875" style="1" customWidth="1"/>
    <col min="2" max="2" width="8.28515625" style="1" customWidth="1"/>
    <col min="3" max="4" width="16.7109375" style="1" customWidth="1"/>
    <col min="5" max="6" width="11.7109375" style="1" customWidth="1"/>
    <col min="7" max="7" width="16.7109375" style="1" customWidth="1"/>
    <col min="8" max="8" width="14.5703125" style="1" customWidth="1"/>
    <col min="9" max="9" width="14.42578125" style="4" customWidth="1"/>
    <col min="10" max="10" width="15.140625" style="4" customWidth="1"/>
    <col min="11" max="11" width="16.7109375" style="1" customWidth="1"/>
    <col min="12" max="12" width="16.42578125" style="1" bestFit="1" customWidth="1"/>
    <col min="13" max="13" width="14.28515625" style="1" customWidth="1"/>
    <col min="14" max="14" width="17.28515625" style="1" bestFit="1" customWidth="1"/>
    <col min="15" max="16384" width="11.42578125" style="1"/>
  </cols>
  <sheetData>
    <row r="2" spans="1:16" s="14" customFormat="1" ht="15.75" x14ac:dyDescent="0.2">
      <c r="A2" s="153" t="s">
        <v>97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4" spans="1:16" s="13" customFormat="1" x14ac:dyDescent="0.2">
      <c r="A4" s="154" t="s">
        <v>3</v>
      </c>
      <c r="B4" s="97" t="s">
        <v>77</v>
      </c>
      <c r="C4" s="46" t="s">
        <v>79</v>
      </c>
      <c r="D4" s="156" t="s">
        <v>6</v>
      </c>
      <c r="E4" s="156"/>
      <c r="F4" s="156"/>
      <c r="G4" s="156"/>
      <c r="H4" s="156" t="s">
        <v>1</v>
      </c>
      <c r="I4" s="156"/>
      <c r="J4" s="156"/>
      <c r="K4" s="15" t="s">
        <v>2</v>
      </c>
    </row>
    <row r="5" spans="1:16" s="13" customFormat="1" ht="25.5" x14ac:dyDescent="0.2">
      <c r="A5" s="155"/>
      <c r="B5" s="98" t="s">
        <v>78</v>
      </c>
      <c r="C5" s="25" t="s">
        <v>80</v>
      </c>
      <c r="D5" s="17" t="s">
        <v>93</v>
      </c>
      <c r="E5" s="30" t="s">
        <v>92</v>
      </c>
      <c r="F5" s="114" t="s">
        <v>96</v>
      </c>
      <c r="G5" s="25" t="s">
        <v>7</v>
      </c>
      <c r="H5" s="96" t="s">
        <v>81</v>
      </c>
      <c r="I5" s="41" t="s">
        <v>84</v>
      </c>
      <c r="J5" s="37" t="s">
        <v>7</v>
      </c>
      <c r="K5" s="16">
        <v>41425</v>
      </c>
    </row>
    <row r="6" spans="1:16" x14ac:dyDescent="0.2">
      <c r="A6" s="53">
        <v>0</v>
      </c>
      <c r="B6" s="54"/>
      <c r="C6" s="28"/>
      <c r="D6" s="21"/>
      <c r="E6" s="34"/>
      <c r="F6" s="115"/>
      <c r="G6" s="28"/>
      <c r="H6" s="106"/>
      <c r="I6" s="43"/>
      <c r="J6" s="39"/>
      <c r="K6" s="7"/>
      <c r="L6" s="4"/>
    </row>
    <row r="7" spans="1:16" x14ac:dyDescent="0.2">
      <c r="A7" s="68"/>
      <c r="B7" s="69">
        <v>7</v>
      </c>
      <c r="C7" s="70">
        <v>1547185.32</v>
      </c>
      <c r="D7" s="70" t="e">
        <f>SUM(D9:D19)</f>
        <v>#REF!</v>
      </c>
      <c r="E7" s="70">
        <f t="shared" ref="E7:J7" si="0">SUM(E9:E19)</f>
        <v>0</v>
      </c>
      <c r="F7" s="70">
        <f t="shared" si="0"/>
        <v>48</v>
      </c>
      <c r="G7" s="70" t="e">
        <f t="shared" si="0"/>
        <v>#REF!</v>
      </c>
      <c r="H7" s="70">
        <f t="shared" si="0"/>
        <v>0</v>
      </c>
      <c r="I7" s="70" t="e">
        <f t="shared" si="0"/>
        <v>#REF!</v>
      </c>
      <c r="J7" s="70" t="e">
        <f t="shared" si="0"/>
        <v>#REF!</v>
      </c>
      <c r="K7" s="70" t="e">
        <f>SUM(K9:K19)</f>
        <v>#REF!</v>
      </c>
      <c r="M7" s="8" t="s">
        <v>91</v>
      </c>
      <c r="P7" s="1" t="s">
        <v>91</v>
      </c>
    </row>
    <row r="8" spans="1:16" x14ac:dyDescent="0.2">
      <c r="A8" s="99"/>
      <c r="B8" s="100"/>
      <c r="C8" s="101"/>
      <c r="D8" s="102"/>
      <c r="E8" s="103"/>
      <c r="F8" s="116"/>
      <c r="G8" s="101"/>
      <c r="H8" s="102"/>
      <c r="I8" s="103"/>
      <c r="J8" s="101"/>
      <c r="K8" s="104"/>
      <c r="M8" s="8"/>
    </row>
    <row r="9" spans="1:16" x14ac:dyDescent="0.2">
      <c r="A9" s="31" t="s">
        <v>5</v>
      </c>
      <c r="B9" s="50">
        <v>7</v>
      </c>
      <c r="C9" s="27">
        <v>158414.19999999998</v>
      </c>
      <c r="D9" s="20" t="e">
        <f>#REF!</f>
        <v>#REF!</v>
      </c>
      <c r="E9" s="33"/>
      <c r="F9" s="117"/>
      <c r="G9" s="27" t="e">
        <f>+D9+E9+F9</f>
        <v>#REF!</v>
      </c>
      <c r="H9" s="20"/>
      <c r="I9" s="42" t="e">
        <f>-#REF!</f>
        <v>#REF!</v>
      </c>
      <c r="J9" s="38" t="e">
        <f>+H9+I9</f>
        <v>#REF!</v>
      </c>
      <c r="K9" s="6" t="e">
        <f>+C9+G9+J9</f>
        <v>#REF!</v>
      </c>
    </row>
    <row r="10" spans="1:16" x14ac:dyDescent="0.2">
      <c r="A10" s="31" t="s">
        <v>37</v>
      </c>
      <c r="B10" s="50">
        <v>7</v>
      </c>
      <c r="C10" s="27">
        <v>4694</v>
      </c>
      <c r="D10" s="8"/>
      <c r="E10" s="33"/>
      <c r="F10" s="117"/>
      <c r="G10" s="27">
        <f t="shared" ref="G10:G19" si="1">+D10+E10+F10</f>
        <v>0</v>
      </c>
      <c r="H10" s="20"/>
      <c r="I10" s="42"/>
      <c r="J10" s="38">
        <f t="shared" ref="J10:J19" si="2">+H10+I10</f>
        <v>0</v>
      </c>
      <c r="K10" s="6">
        <f t="shared" ref="K10:K19" si="3">+C10+G10+J10</f>
        <v>4694</v>
      </c>
    </row>
    <row r="11" spans="1:16" x14ac:dyDescent="0.2">
      <c r="A11" s="31" t="s">
        <v>64</v>
      </c>
      <c r="B11" s="50">
        <v>7</v>
      </c>
      <c r="C11" s="27">
        <v>46018.960000000006</v>
      </c>
      <c r="D11" s="20" t="e">
        <f>#REF!</f>
        <v>#REF!</v>
      </c>
      <c r="E11" s="33"/>
      <c r="F11" s="117"/>
      <c r="G11" s="27" t="e">
        <f t="shared" si="1"/>
        <v>#REF!</v>
      </c>
      <c r="H11" s="20"/>
      <c r="I11" s="42"/>
      <c r="J11" s="38">
        <f t="shared" si="2"/>
        <v>0</v>
      </c>
      <c r="K11" s="6" t="e">
        <f t="shared" si="3"/>
        <v>#REF!</v>
      </c>
    </row>
    <row r="12" spans="1:16" x14ac:dyDescent="0.2">
      <c r="A12" s="31" t="s">
        <v>9</v>
      </c>
      <c r="B12" s="50">
        <v>7</v>
      </c>
      <c r="C12" s="27">
        <v>58835.91</v>
      </c>
      <c r="D12" s="20" t="e">
        <f>#REF!</f>
        <v>#REF!</v>
      </c>
      <c r="E12" s="33"/>
      <c r="F12" s="117"/>
      <c r="G12" s="27" t="e">
        <f t="shared" si="1"/>
        <v>#REF!</v>
      </c>
      <c r="H12" s="20"/>
      <c r="I12" s="42" t="e">
        <f>-#REF!</f>
        <v>#REF!</v>
      </c>
      <c r="J12" s="38" t="e">
        <f t="shared" si="2"/>
        <v>#REF!</v>
      </c>
      <c r="K12" s="6" t="e">
        <f t="shared" si="3"/>
        <v>#REF!</v>
      </c>
    </row>
    <row r="13" spans="1:16" x14ac:dyDescent="0.2">
      <c r="A13" s="31" t="s">
        <v>10</v>
      </c>
      <c r="B13" s="50">
        <v>7</v>
      </c>
      <c r="C13" s="27">
        <v>908222.2</v>
      </c>
      <c r="D13" s="20" t="e">
        <f>#REF!</f>
        <v>#REF!</v>
      </c>
      <c r="E13" s="33"/>
      <c r="F13" s="117">
        <v>25</v>
      </c>
      <c r="G13" s="27" t="e">
        <f t="shared" si="1"/>
        <v>#REF!</v>
      </c>
      <c r="H13" s="20"/>
      <c r="I13" s="42" t="e">
        <f>-#REF!</f>
        <v>#REF!</v>
      </c>
      <c r="J13" s="38" t="e">
        <f t="shared" si="2"/>
        <v>#REF!</v>
      </c>
      <c r="K13" s="6" t="e">
        <f t="shared" si="3"/>
        <v>#REF!</v>
      </c>
      <c r="M13" s="8"/>
    </row>
    <row r="14" spans="1:16" x14ac:dyDescent="0.2">
      <c r="A14" s="31" t="s">
        <v>95</v>
      </c>
      <c r="B14" s="50">
        <v>7</v>
      </c>
      <c r="C14" s="27">
        <v>52972.72</v>
      </c>
      <c r="D14" s="20" t="e">
        <f>#REF!</f>
        <v>#REF!</v>
      </c>
      <c r="E14" s="33"/>
      <c r="F14" s="117"/>
      <c r="G14" s="27" t="e">
        <f t="shared" si="1"/>
        <v>#REF!</v>
      </c>
      <c r="H14" s="20"/>
      <c r="I14" s="42" t="e">
        <f>-#REF!</f>
        <v>#REF!</v>
      </c>
      <c r="J14" s="38" t="e">
        <f t="shared" si="2"/>
        <v>#REF!</v>
      </c>
      <c r="K14" s="6" t="e">
        <f t="shared" si="3"/>
        <v>#REF!</v>
      </c>
    </row>
    <row r="15" spans="1:16" x14ac:dyDescent="0.2">
      <c r="A15" s="31" t="s">
        <v>12</v>
      </c>
      <c r="B15" s="50">
        <v>7</v>
      </c>
      <c r="C15" s="27">
        <v>32413.13</v>
      </c>
      <c r="D15" s="20" t="e">
        <f>#REF!</f>
        <v>#REF!</v>
      </c>
      <c r="E15" s="33"/>
      <c r="F15" s="117"/>
      <c r="G15" s="27" t="e">
        <f t="shared" si="1"/>
        <v>#REF!</v>
      </c>
      <c r="H15" s="20"/>
      <c r="I15" s="42"/>
      <c r="J15" s="38">
        <f t="shared" si="2"/>
        <v>0</v>
      </c>
      <c r="K15" s="6" t="e">
        <f t="shared" si="3"/>
        <v>#REF!</v>
      </c>
    </row>
    <row r="16" spans="1:16" x14ac:dyDescent="0.2">
      <c r="A16" s="31" t="s">
        <v>94</v>
      </c>
      <c r="B16" s="50">
        <v>7</v>
      </c>
      <c r="C16" s="27">
        <v>2504.619999999999</v>
      </c>
      <c r="D16" s="20" t="e">
        <f>#REF!</f>
        <v>#REF!</v>
      </c>
      <c r="E16" s="33"/>
      <c r="F16" s="117">
        <v>23</v>
      </c>
      <c r="G16" s="27" t="e">
        <f t="shared" si="1"/>
        <v>#REF!</v>
      </c>
      <c r="H16" s="20"/>
      <c r="I16" s="42" t="e">
        <f>-#REF!</f>
        <v>#REF!</v>
      </c>
      <c r="J16" s="38" t="e">
        <f t="shared" si="2"/>
        <v>#REF!</v>
      </c>
      <c r="K16" s="6" t="e">
        <f t="shared" si="3"/>
        <v>#REF!</v>
      </c>
      <c r="M16" s="8"/>
    </row>
    <row r="17" spans="1:12" x14ac:dyDescent="0.2">
      <c r="A17" s="31" t="s">
        <v>40</v>
      </c>
      <c r="B17" s="50">
        <v>7</v>
      </c>
      <c r="C17" s="27">
        <v>251497.66999999998</v>
      </c>
      <c r="D17" s="20" t="e">
        <f>#REF!</f>
        <v>#REF!</v>
      </c>
      <c r="E17" s="33"/>
      <c r="F17" s="117"/>
      <c r="G17" s="27" t="e">
        <f t="shared" si="1"/>
        <v>#REF!</v>
      </c>
      <c r="H17" s="20"/>
      <c r="I17" s="42" t="e">
        <f>-#REF!</f>
        <v>#REF!</v>
      </c>
      <c r="J17" s="38" t="e">
        <f t="shared" si="2"/>
        <v>#REF!</v>
      </c>
      <c r="K17" s="6" t="e">
        <f t="shared" si="3"/>
        <v>#REF!</v>
      </c>
    </row>
    <row r="18" spans="1:12" x14ac:dyDescent="0.2">
      <c r="A18" s="31" t="s">
        <v>41</v>
      </c>
      <c r="B18" s="50">
        <v>7</v>
      </c>
      <c r="C18" s="27">
        <v>30277.070000000003</v>
      </c>
      <c r="D18" s="20"/>
      <c r="E18" s="33"/>
      <c r="F18" s="117"/>
      <c r="G18" s="27">
        <f t="shared" si="1"/>
        <v>0</v>
      </c>
      <c r="H18" s="20"/>
      <c r="I18" s="42" t="e">
        <f>-#REF!</f>
        <v>#REF!</v>
      </c>
      <c r="J18" s="38" t="e">
        <f t="shared" si="2"/>
        <v>#REF!</v>
      </c>
      <c r="K18" s="6" t="e">
        <f t="shared" si="3"/>
        <v>#REF!</v>
      </c>
    </row>
    <row r="19" spans="1:12" x14ac:dyDescent="0.2">
      <c r="A19" s="31" t="s">
        <v>48</v>
      </c>
      <c r="B19" s="50">
        <v>7</v>
      </c>
      <c r="C19" s="27">
        <v>1334.84</v>
      </c>
      <c r="D19" s="20"/>
      <c r="E19" s="33"/>
      <c r="F19" s="117"/>
      <c r="G19" s="27">
        <f t="shared" si="1"/>
        <v>0</v>
      </c>
      <c r="H19" s="20"/>
      <c r="I19" s="42"/>
      <c r="J19" s="38">
        <f t="shared" si="2"/>
        <v>0</v>
      </c>
      <c r="K19" s="6">
        <f t="shared" si="3"/>
        <v>1334.84</v>
      </c>
    </row>
    <row r="20" spans="1:12" x14ac:dyDescent="0.2">
      <c r="A20" s="107"/>
      <c r="B20" s="105"/>
      <c r="C20" s="108"/>
      <c r="D20" s="109"/>
      <c r="E20" s="110"/>
      <c r="F20" s="118"/>
      <c r="G20" s="108"/>
      <c r="H20" s="109"/>
      <c r="I20" s="111"/>
      <c r="J20" s="112"/>
      <c r="K20" s="113"/>
    </row>
    <row r="21" spans="1:12" x14ac:dyDescent="0.2">
      <c r="A21" s="1" t="s">
        <v>98</v>
      </c>
      <c r="B21" s="8">
        <v>23</v>
      </c>
      <c r="C21" s="1" t="s">
        <v>94</v>
      </c>
    </row>
    <row r="22" spans="1:12" x14ac:dyDescent="0.2">
      <c r="A22" s="1" t="s">
        <v>99</v>
      </c>
      <c r="B22" s="8">
        <v>10</v>
      </c>
      <c r="C22" s="1" t="s">
        <v>10</v>
      </c>
    </row>
    <row r="23" spans="1:12" x14ac:dyDescent="0.2">
      <c r="A23" s="1" t="s">
        <v>100</v>
      </c>
      <c r="B23" s="8">
        <v>1</v>
      </c>
      <c r="C23" s="1" t="s">
        <v>10</v>
      </c>
      <c r="G23" s="8"/>
    </row>
    <row r="24" spans="1:12" x14ac:dyDescent="0.2">
      <c r="A24" s="1" t="s">
        <v>101</v>
      </c>
      <c r="B24" s="8">
        <v>14</v>
      </c>
      <c r="C24" s="1" t="s">
        <v>10</v>
      </c>
      <c r="G24" s="8"/>
    </row>
    <row r="25" spans="1:12" ht="13.5" thickBot="1" x14ac:dyDescent="0.25">
      <c r="B25" s="119">
        <f>SUM(B21:B24)</f>
        <v>48</v>
      </c>
      <c r="C25" s="8"/>
      <c r="I25" s="1"/>
      <c r="J25" s="1"/>
      <c r="K25" s="4"/>
      <c r="L25" s="4"/>
    </row>
    <row r="26" spans="1:12" ht="13.5" thickTop="1" x14ac:dyDescent="0.2">
      <c r="C26" s="8"/>
      <c r="I26" s="1"/>
      <c r="J26" s="1"/>
      <c r="K26" s="4"/>
      <c r="L26" s="4"/>
    </row>
    <row r="27" spans="1:12" x14ac:dyDescent="0.2">
      <c r="C27" s="8"/>
      <c r="I27" s="1"/>
      <c r="J27" s="1"/>
      <c r="K27" s="4"/>
      <c r="L27" s="4"/>
    </row>
    <row r="28" spans="1:12" x14ac:dyDescent="0.2">
      <c r="C28" s="8"/>
      <c r="I28" s="1"/>
      <c r="J28" s="1"/>
      <c r="K28" s="4"/>
      <c r="L28" s="4"/>
    </row>
    <row r="29" spans="1:12" x14ac:dyDescent="0.2">
      <c r="C29" s="8"/>
      <c r="I29" s="1"/>
      <c r="J29" s="1"/>
      <c r="K29" s="4"/>
      <c r="L29" s="4"/>
    </row>
    <row r="30" spans="1:12" x14ac:dyDescent="0.2">
      <c r="C30" s="8"/>
      <c r="I30" s="1"/>
      <c r="J30" s="1"/>
      <c r="K30" s="4"/>
      <c r="L30" s="4"/>
    </row>
    <row r="31" spans="1:12" x14ac:dyDescent="0.2">
      <c r="C31" s="8"/>
      <c r="I31" s="1"/>
      <c r="J31" s="1"/>
      <c r="K31" s="4"/>
      <c r="L31" s="4"/>
    </row>
    <row r="32" spans="1:12" x14ac:dyDescent="0.2">
      <c r="C32" s="8"/>
      <c r="I32" s="1"/>
      <c r="J32" s="1"/>
      <c r="K32" s="4"/>
      <c r="L32" s="4"/>
    </row>
    <row r="39" spans="3:3" x14ac:dyDescent="0.2">
      <c r="C39" s="12"/>
    </row>
    <row r="40" spans="3:3" x14ac:dyDescent="0.2">
      <c r="C40" s="12"/>
    </row>
    <row r="41" spans="3:3" x14ac:dyDescent="0.2">
      <c r="C41" s="12"/>
    </row>
    <row r="42" spans="3:3" x14ac:dyDescent="0.2">
      <c r="C42" s="12"/>
    </row>
    <row r="43" spans="3:3" x14ac:dyDescent="0.2">
      <c r="C43" s="12"/>
    </row>
    <row r="44" spans="3:3" x14ac:dyDescent="0.2">
      <c r="C44" s="12"/>
    </row>
    <row r="45" spans="3:3" x14ac:dyDescent="0.2">
      <c r="C45" s="12"/>
    </row>
    <row r="46" spans="3:3" x14ac:dyDescent="0.2">
      <c r="C46" s="12"/>
    </row>
    <row r="47" spans="3:3" x14ac:dyDescent="0.2">
      <c r="C47" s="12"/>
    </row>
    <row r="48" spans="3:3" x14ac:dyDescent="0.2">
      <c r="C48" s="12"/>
    </row>
    <row r="49" spans="3:3" x14ac:dyDescent="0.2">
      <c r="C49" s="12"/>
    </row>
    <row r="50" spans="3:3" x14ac:dyDescent="0.2">
      <c r="C50" s="12"/>
    </row>
    <row r="51" spans="3:3" x14ac:dyDescent="0.2">
      <c r="C51" s="12"/>
    </row>
    <row r="52" spans="3:3" x14ac:dyDescent="0.2">
      <c r="C52" s="12"/>
    </row>
    <row r="53" spans="3:3" x14ac:dyDescent="0.2">
      <c r="C53" s="12"/>
    </row>
    <row r="54" spans="3:3" x14ac:dyDescent="0.2">
      <c r="C54" s="12"/>
    </row>
    <row r="55" spans="3:3" x14ac:dyDescent="0.2">
      <c r="C55" s="12"/>
    </row>
    <row r="56" spans="3:3" x14ac:dyDescent="0.2">
      <c r="C56" s="12"/>
    </row>
    <row r="57" spans="3:3" x14ac:dyDescent="0.2">
      <c r="C57" s="12"/>
    </row>
    <row r="58" spans="3:3" x14ac:dyDescent="0.2">
      <c r="C58" s="12"/>
    </row>
    <row r="59" spans="3:3" x14ac:dyDescent="0.2">
      <c r="C59" s="12"/>
    </row>
    <row r="60" spans="3:3" x14ac:dyDescent="0.2">
      <c r="C60" s="12"/>
    </row>
    <row r="61" spans="3:3" x14ac:dyDescent="0.2">
      <c r="C61" s="12"/>
    </row>
    <row r="62" spans="3:3" x14ac:dyDescent="0.2">
      <c r="C62" s="12"/>
    </row>
    <row r="63" spans="3:3" x14ac:dyDescent="0.2">
      <c r="C63" s="12"/>
    </row>
    <row r="64" spans="3:3" x14ac:dyDescent="0.2">
      <c r="C64" s="12"/>
    </row>
    <row r="65" spans="3:3" x14ac:dyDescent="0.2">
      <c r="C65" s="12"/>
    </row>
    <row r="66" spans="3:3" x14ac:dyDescent="0.2">
      <c r="C66" s="12"/>
    </row>
    <row r="67" spans="3:3" x14ac:dyDescent="0.2">
      <c r="C67" s="12"/>
    </row>
    <row r="68" spans="3:3" x14ac:dyDescent="0.2">
      <c r="C68" s="12"/>
    </row>
    <row r="69" spans="3:3" x14ac:dyDescent="0.2">
      <c r="C69" s="12"/>
    </row>
    <row r="70" spans="3:3" x14ac:dyDescent="0.2">
      <c r="C70" s="12"/>
    </row>
    <row r="71" spans="3:3" x14ac:dyDescent="0.2">
      <c r="C71" s="12"/>
    </row>
    <row r="72" spans="3:3" x14ac:dyDescent="0.2">
      <c r="C72" s="12"/>
    </row>
    <row r="73" spans="3:3" x14ac:dyDescent="0.2">
      <c r="C73" s="12"/>
    </row>
    <row r="74" spans="3:3" x14ac:dyDescent="0.2">
      <c r="C74" s="12"/>
    </row>
    <row r="75" spans="3:3" x14ac:dyDescent="0.2">
      <c r="C75" s="12"/>
    </row>
    <row r="76" spans="3:3" x14ac:dyDescent="0.2">
      <c r="C76" s="12"/>
    </row>
  </sheetData>
  <mergeCells count="4">
    <mergeCell ref="A2:K2"/>
    <mergeCell ref="A4:A5"/>
    <mergeCell ref="D4:G4"/>
    <mergeCell ref="H4:J4"/>
  </mergeCells>
  <pageMargins left="0.98425196850393704" right="0" top="0.55118110236220474" bottom="0.39370078740157483" header="0.55118110236220474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RowHeight="12.75" x14ac:dyDescent="0.2"/>
  <cols>
    <col min="1" max="1" width="12" style="1" customWidth="1"/>
    <col min="2" max="2" width="29" style="1" customWidth="1"/>
    <col min="3" max="3" width="15.28515625" style="1" customWidth="1"/>
    <col min="4" max="5" width="15.42578125" style="1" customWidth="1"/>
    <col min="6" max="6" width="11.5703125" style="1" customWidth="1"/>
    <col min="7" max="11" width="16.7109375" style="1" customWidth="1"/>
    <col min="12" max="13" width="16.7109375" style="4" customWidth="1"/>
    <col min="14" max="14" width="16.7109375" style="1" customWidth="1"/>
    <col min="15" max="15" width="16.42578125" style="1" bestFit="1" customWidth="1"/>
    <col min="16" max="16" width="14.28515625" style="1" customWidth="1"/>
    <col min="17" max="17" width="17.28515625" style="1" bestFit="1" customWidth="1"/>
    <col min="18" max="16384" width="11.42578125" style="1"/>
  </cols>
  <sheetData>
    <row r="2" spans="1:17" s="14" customFormat="1" ht="15.75" x14ac:dyDescent="0.2">
      <c r="A2" s="153" t="s">
        <v>89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4" spans="1:17" s="13" customFormat="1" x14ac:dyDescent="0.2">
      <c r="A4" s="157" t="s">
        <v>0</v>
      </c>
      <c r="B4" s="159" t="s">
        <v>74</v>
      </c>
      <c r="C4" s="154" t="s">
        <v>3</v>
      </c>
      <c r="D4" s="48" t="s">
        <v>75</v>
      </c>
      <c r="E4" s="97" t="s">
        <v>75</v>
      </c>
      <c r="F4" s="48" t="s">
        <v>77</v>
      </c>
      <c r="G4" s="46" t="s">
        <v>79</v>
      </c>
      <c r="H4" s="156" t="s">
        <v>6</v>
      </c>
      <c r="I4" s="156"/>
      <c r="J4" s="156"/>
      <c r="K4" s="156" t="s">
        <v>1</v>
      </c>
      <c r="L4" s="156"/>
      <c r="M4" s="156"/>
      <c r="N4" s="15" t="s">
        <v>2</v>
      </c>
    </row>
    <row r="5" spans="1:17" s="13" customFormat="1" ht="25.5" x14ac:dyDescent="0.2">
      <c r="A5" s="158"/>
      <c r="B5" s="160"/>
      <c r="C5" s="155"/>
      <c r="D5" s="49" t="s">
        <v>76</v>
      </c>
      <c r="E5" s="98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">
      <c r="L80" s="1"/>
      <c r="M80" s="1"/>
    </row>
    <row r="100" spans="7:7" x14ac:dyDescent="0.2">
      <c r="G100" s="12"/>
    </row>
    <row r="101" spans="7:7" x14ac:dyDescent="0.2">
      <c r="G101" s="12"/>
    </row>
    <row r="102" spans="7:7" x14ac:dyDescent="0.2">
      <c r="G102" s="12"/>
    </row>
    <row r="103" spans="7:7" x14ac:dyDescent="0.2">
      <c r="G103" s="12"/>
    </row>
    <row r="104" spans="7:7" x14ac:dyDescent="0.2">
      <c r="G104" s="12"/>
    </row>
    <row r="105" spans="7:7" x14ac:dyDescent="0.2">
      <c r="G105" s="12"/>
    </row>
    <row r="106" spans="7:7" x14ac:dyDescent="0.2">
      <c r="G106" s="12"/>
    </row>
    <row r="107" spans="7:7" x14ac:dyDescent="0.2">
      <c r="G107" s="12"/>
    </row>
    <row r="108" spans="7:7" x14ac:dyDescent="0.2">
      <c r="G108" s="12"/>
    </row>
    <row r="109" spans="7:7" x14ac:dyDescent="0.2">
      <c r="G109" s="12"/>
    </row>
    <row r="110" spans="7:7" x14ac:dyDescent="0.2">
      <c r="G110" s="12"/>
    </row>
    <row r="111" spans="7:7" x14ac:dyDescent="0.2">
      <c r="G111" s="12"/>
    </row>
    <row r="112" spans="7:7" x14ac:dyDescent="0.2">
      <c r="G112" s="12"/>
    </row>
    <row r="113" spans="7:7" x14ac:dyDescent="0.2">
      <c r="G113" s="12"/>
    </row>
    <row r="114" spans="7:7" x14ac:dyDescent="0.2">
      <c r="G114" s="12"/>
    </row>
    <row r="115" spans="7:7" x14ac:dyDescent="0.2">
      <c r="G115" s="12"/>
    </row>
    <row r="116" spans="7:7" x14ac:dyDescent="0.2">
      <c r="G116" s="12"/>
    </row>
    <row r="117" spans="7:7" x14ac:dyDescent="0.2">
      <c r="G117" s="12"/>
    </row>
    <row r="118" spans="7:7" x14ac:dyDescent="0.2">
      <c r="G118" s="12"/>
    </row>
    <row r="119" spans="7:7" x14ac:dyDescent="0.2">
      <c r="G119" s="12"/>
    </row>
    <row r="120" spans="7:7" x14ac:dyDescent="0.2">
      <c r="G120" s="12"/>
    </row>
    <row r="121" spans="7:7" x14ac:dyDescent="0.2">
      <c r="G121" s="12"/>
    </row>
    <row r="122" spans="7:7" x14ac:dyDescent="0.2">
      <c r="G122" s="12"/>
    </row>
    <row r="123" spans="7:7" x14ac:dyDescent="0.2">
      <c r="G123" s="12"/>
    </row>
    <row r="124" spans="7:7" x14ac:dyDescent="0.2">
      <c r="G124" s="12"/>
    </row>
    <row r="125" spans="7:7" x14ac:dyDescent="0.2">
      <c r="G125" s="12"/>
    </row>
    <row r="126" spans="7:7" x14ac:dyDescent="0.2">
      <c r="G126" s="12"/>
    </row>
    <row r="127" spans="7:7" x14ac:dyDescent="0.2">
      <c r="G127" s="12"/>
    </row>
    <row r="128" spans="7:7" x14ac:dyDescent="0.2">
      <c r="G128" s="12"/>
    </row>
    <row r="129" spans="7:7" x14ac:dyDescent="0.2">
      <c r="G129" s="12"/>
    </row>
    <row r="130" spans="7:7" x14ac:dyDescent="0.2">
      <c r="G130" s="12"/>
    </row>
    <row r="131" spans="7:7" x14ac:dyDescent="0.2">
      <c r="G131" s="12"/>
    </row>
    <row r="132" spans="7:7" x14ac:dyDescent="0.2">
      <c r="G132" s="12"/>
    </row>
    <row r="133" spans="7:7" x14ac:dyDescent="0.2">
      <c r="G133" s="12"/>
    </row>
    <row r="134" spans="7:7" x14ac:dyDescent="0.2">
      <c r="G134" s="12"/>
    </row>
    <row r="135" spans="7:7" x14ac:dyDescent="0.2">
      <c r="G135" s="12"/>
    </row>
    <row r="136" spans="7:7" x14ac:dyDescent="0.2">
      <c r="G136" s="12"/>
    </row>
    <row r="137" spans="7:7" x14ac:dyDescent="0.2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L4" workbookViewId="0">
      <selection activeCell="R7" sqref="R7:T15"/>
    </sheetView>
  </sheetViews>
  <sheetFormatPr baseColWidth="10" defaultRowHeight="12.75" x14ac:dyDescent="0.2"/>
  <cols>
    <col min="1" max="1" width="21.28515625" style="120" customWidth="1"/>
    <col min="2" max="2" width="6.140625" style="120" customWidth="1"/>
    <col min="3" max="3" width="15.7109375" style="120" hidden="1" customWidth="1"/>
    <col min="4" max="4" width="13" style="120" hidden="1" customWidth="1"/>
    <col min="5" max="5" width="10.140625" style="120" hidden="1" customWidth="1"/>
    <col min="6" max="6" width="14.85546875" style="120" hidden="1" customWidth="1"/>
    <col min="7" max="7" width="16.42578125" style="120" customWidth="1"/>
    <col min="8" max="8" width="13.85546875" style="120" customWidth="1"/>
    <col min="9" max="9" width="12.7109375" style="120" customWidth="1"/>
    <col min="10" max="10" width="12.42578125" style="120" customWidth="1"/>
    <col min="11" max="11" width="13.42578125" style="120" customWidth="1"/>
    <col min="12" max="12" width="9" style="120" customWidth="1"/>
    <col min="13" max="13" width="11.85546875" style="120" customWidth="1"/>
    <col min="14" max="14" width="14.5703125" style="120" customWidth="1"/>
    <col min="15" max="15" width="14.140625" style="120" customWidth="1"/>
    <col min="16" max="16" width="14.7109375" style="120" customWidth="1"/>
    <col min="17" max="17" width="16.28515625" style="120" customWidth="1"/>
    <col min="18" max="18" width="13.28515625" style="120" customWidth="1"/>
    <col min="19" max="19" width="9.85546875" style="120" customWidth="1"/>
    <col min="20" max="16384" width="11.42578125" style="120"/>
  </cols>
  <sheetData>
    <row r="1" spans="1:20" x14ac:dyDescent="0.2">
      <c r="A1" s="1"/>
      <c r="B1" s="1"/>
      <c r="C1" s="1"/>
      <c r="D1" s="1"/>
      <c r="E1" s="1"/>
      <c r="F1" s="1"/>
      <c r="G1" s="1"/>
    </row>
    <row r="2" spans="1:20" ht="15.75" x14ac:dyDescent="0.2">
      <c r="A2" s="153" t="s">
        <v>132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</row>
    <row r="3" spans="1:20" x14ac:dyDescent="0.2">
      <c r="A3" s="1"/>
      <c r="B3" s="1"/>
      <c r="C3" s="1"/>
      <c r="D3" s="1"/>
      <c r="E3" s="1"/>
      <c r="F3" s="1"/>
      <c r="G3" s="1"/>
    </row>
    <row r="4" spans="1:20" x14ac:dyDescent="0.2">
      <c r="A4" s="164" t="s">
        <v>3</v>
      </c>
      <c r="B4" s="147" t="s">
        <v>77</v>
      </c>
      <c r="C4" s="151"/>
      <c r="D4" s="166" t="s">
        <v>119</v>
      </c>
      <c r="E4" s="167"/>
      <c r="F4" s="168"/>
      <c r="G4" s="151"/>
      <c r="H4" s="169" t="s">
        <v>6</v>
      </c>
      <c r="I4" s="169"/>
      <c r="J4" s="169"/>
      <c r="K4" s="169"/>
      <c r="L4" s="161" t="s">
        <v>1</v>
      </c>
      <c r="M4" s="162"/>
      <c r="N4" s="162"/>
      <c r="O4" s="162"/>
      <c r="P4" s="163"/>
      <c r="Q4" s="141"/>
    </row>
    <row r="5" spans="1:20" x14ac:dyDescent="0.2">
      <c r="A5" s="165"/>
      <c r="B5" s="148" t="s">
        <v>78</v>
      </c>
      <c r="C5" s="133" t="s">
        <v>118</v>
      </c>
      <c r="D5" s="133" t="s">
        <v>128</v>
      </c>
      <c r="E5" s="133"/>
      <c r="F5" s="133" t="s">
        <v>117</v>
      </c>
      <c r="G5" s="133" t="s">
        <v>131</v>
      </c>
      <c r="H5" s="170" t="s">
        <v>120</v>
      </c>
      <c r="I5" s="170"/>
      <c r="J5" s="133" t="s">
        <v>92</v>
      </c>
      <c r="K5" s="133" t="s">
        <v>7</v>
      </c>
      <c r="L5" s="143" t="s">
        <v>123</v>
      </c>
      <c r="M5" s="143" t="s">
        <v>124</v>
      </c>
      <c r="N5" s="143" t="s">
        <v>125</v>
      </c>
      <c r="O5" s="143" t="s">
        <v>126</v>
      </c>
      <c r="P5" s="143" t="s">
        <v>7</v>
      </c>
      <c r="Q5" s="144" t="s">
        <v>127</v>
      </c>
    </row>
    <row r="6" spans="1:20" x14ac:dyDescent="0.2">
      <c r="A6" s="131"/>
      <c r="B6" s="127"/>
      <c r="C6" s="134" t="s">
        <v>130</v>
      </c>
      <c r="D6" s="134" t="s">
        <v>111</v>
      </c>
      <c r="E6" s="134" t="s">
        <v>129</v>
      </c>
      <c r="F6" s="134" t="s">
        <v>116</v>
      </c>
      <c r="G6" s="135"/>
      <c r="H6" s="139" t="s">
        <v>121</v>
      </c>
      <c r="I6" s="139" t="s">
        <v>122</v>
      </c>
      <c r="J6" s="140"/>
      <c r="K6" s="140"/>
      <c r="L6" s="142"/>
      <c r="M6" s="142"/>
      <c r="N6" s="142"/>
      <c r="O6" s="142"/>
      <c r="P6" s="142"/>
      <c r="Q6" s="145">
        <v>43585</v>
      </c>
    </row>
    <row r="7" spans="1:20" x14ac:dyDescent="0.2">
      <c r="A7" s="132"/>
      <c r="B7" s="128"/>
      <c r="C7" s="76">
        <v>15551246.339999996</v>
      </c>
      <c r="D7" s="76">
        <f t="shared" ref="D7:E7" si="0">SUM(D9:D16)</f>
        <v>0</v>
      </c>
      <c r="E7" s="76">
        <f t="shared" si="0"/>
        <v>0</v>
      </c>
      <c r="F7" s="76">
        <f>SUM(F9:F15)</f>
        <v>0</v>
      </c>
      <c r="G7" s="76">
        <f>SUM(G9:G16)</f>
        <v>17599298.050000001</v>
      </c>
      <c r="H7" s="76">
        <f t="shared" ref="H7:Q7" si="1">SUM(H9:H16)</f>
        <v>1335394.1100000001</v>
      </c>
      <c r="I7" s="76">
        <f t="shared" si="1"/>
        <v>0</v>
      </c>
      <c r="J7" s="76">
        <f t="shared" si="1"/>
        <v>7612.2599999999993</v>
      </c>
      <c r="K7" s="76">
        <f t="shared" si="1"/>
        <v>1343006.37</v>
      </c>
      <c r="L7" s="76">
        <f t="shared" si="1"/>
        <v>100</v>
      </c>
      <c r="M7" s="76">
        <f t="shared" si="1"/>
        <v>0</v>
      </c>
      <c r="N7" s="76">
        <f t="shared" si="1"/>
        <v>-69340.289999999994</v>
      </c>
      <c r="O7" s="76">
        <f t="shared" si="1"/>
        <v>0</v>
      </c>
      <c r="P7" s="76">
        <f t="shared" si="1"/>
        <v>-69240.289999999994</v>
      </c>
      <c r="Q7" s="76">
        <f t="shared" si="1"/>
        <v>18873064.130000003</v>
      </c>
      <c r="R7" s="124"/>
      <c r="S7" s="124"/>
    </row>
    <row r="8" spans="1:20" x14ac:dyDescent="0.2">
      <c r="A8" s="133"/>
      <c r="B8" s="129"/>
      <c r="C8" s="104"/>
      <c r="D8" s="104"/>
      <c r="E8" s="104"/>
      <c r="F8" s="104"/>
      <c r="G8" s="104"/>
      <c r="H8" s="137"/>
      <c r="I8" s="137"/>
      <c r="J8" s="137"/>
      <c r="K8" s="137"/>
      <c r="L8" s="137"/>
      <c r="M8" s="137"/>
      <c r="N8" s="137"/>
      <c r="O8" s="137"/>
      <c r="P8" s="137"/>
      <c r="Q8" s="136"/>
      <c r="R8" s="124"/>
      <c r="S8" s="124"/>
    </row>
    <row r="9" spans="1:20" x14ac:dyDescent="0.2">
      <c r="A9" s="3" t="s">
        <v>103</v>
      </c>
      <c r="B9" s="130" t="s">
        <v>104</v>
      </c>
      <c r="C9" s="122">
        <v>1706645.5500000007</v>
      </c>
      <c r="D9" s="122"/>
      <c r="E9" s="122"/>
      <c r="F9" s="122"/>
      <c r="G9" s="122">
        <v>6480671.0100000016</v>
      </c>
      <c r="H9" s="146"/>
      <c r="I9" s="146"/>
      <c r="J9" s="146">
        <v>7031.15</v>
      </c>
      <c r="K9" s="146">
        <f>+H9+I9+J9</f>
        <v>7031.15</v>
      </c>
      <c r="L9" s="146">
        <v>100</v>
      </c>
      <c r="M9" s="150"/>
      <c r="N9" s="146">
        <v>-65737.289999999994</v>
      </c>
      <c r="O9" s="146"/>
      <c r="P9" s="146">
        <f>+O9+N9+M9+L9</f>
        <v>-65637.289999999994</v>
      </c>
      <c r="Q9" s="146">
        <f>+G9+K9+P9</f>
        <v>6422064.870000002</v>
      </c>
      <c r="R9" s="149"/>
      <c r="S9" s="149"/>
      <c r="T9" s="152"/>
    </row>
    <row r="10" spans="1:20" x14ac:dyDescent="0.2">
      <c r="A10" s="3" t="s">
        <v>105</v>
      </c>
      <c r="B10" s="130" t="s">
        <v>102</v>
      </c>
      <c r="C10" s="122">
        <v>794672.0400000005</v>
      </c>
      <c r="D10" s="122"/>
      <c r="E10" s="122"/>
      <c r="F10" s="122"/>
      <c r="G10" s="122">
        <v>451837.77</v>
      </c>
      <c r="H10" s="146">
        <v>121146.05</v>
      </c>
      <c r="I10" s="146"/>
      <c r="J10" s="146">
        <v>383.32</v>
      </c>
      <c r="K10" s="146">
        <f t="shared" ref="K10:K15" si="2">+H10+I10+J10</f>
        <v>121529.37000000001</v>
      </c>
      <c r="L10" s="146"/>
      <c r="M10" s="146"/>
      <c r="N10" s="146"/>
      <c r="O10" s="146"/>
      <c r="P10" s="146">
        <f t="shared" ref="P10:P15" si="3">+O10+N10+M10+L10</f>
        <v>0</v>
      </c>
      <c r="Q10" s="146">
        <f t="shared" ref="Q10:Q14" si="4">+G10+K10+P10</f>
        <v>573367.14</v>
      </c>
      <c r="R10" s="149"/>
      <c r="S10" s="149"/>
      <c r="T10" s="152"/>
    </row>
    <row r="11" spans="1:20" x14ac:dyDescent="0.2">
      <c r="A11" s="3" t="s">
        <v>106</v>
      </c>
      <c r="B11" s="130" t="s">
        <v>108</v>
      </c>
      <c r="C11" s="122">
        <v>964.52</v>
      </c>
      <c r="D11" s="122"/>
      <c r="E11" s="122"/>
      <c r="F11" s="122"/>
      <c r="G11" s="122">
        <v>2.6</v>
      </c>
      <c r="H11" s="146"/>
      <c r="I11" s="146"/>
      <c r="J11" s="146"/>
      <c r="K11" s="146">
        <f t="shared" si="2"/>
        <v>0</v>
      </c>
      <c r="L11" s="146"/>
      <c r="M11" s="146"/>
      <c r="N11" s="146"/>
      <c r="O11" s="146"/>
      <c r="P11" s="146">
        <f t="shared" si="3"/>
        <v>0</v>
      </c>
      <c r="Q11" s="146">
        <f t="shared" si="4"/>
        <v>2.6</v>
      </c>
      <c r="R11" s="149"/>
      <c r="S11" s="149"/>
      <c r="T11" s="152"/>
    </row>
    <row r="12" spans="1:20" x14ac:dyDescent="0.2">
      <c r="A12" s="3" t="s">
        <v>107</v>
      </c>
      <c r="B12" s="130" t="s">
        <v>109</v>
      </c>
      <c r="C12" s="122">
        <v>2524783.0499999975</v>
      </c>
      <c r="D12" s="122"/>
      <c r="E12" s="122"/>
      <c r="F12" s="122"/>
      <c r="G12" s="122">
        <v>473023.79000000021</v>
      </c>
      <c r="H12" s="146">
        <v>1214248.06</v>
      </c>
      <c r="I12" s="146"/>
      <c r="J12" s="146">
        <v>197.79</v>
      </c>
      <c r="K12" s="146">
        <f t="shared" si="2"/>
        <v>1214445.8500000001</v>
      </c>
      <c r="L12" s="146"/>
      <c r="M12" s="146"/>
      <c r="N12" s="146"/>
      <c r="O12" s="146"/>
      <c r="P12" s="146">
        <f t="shared" si="3"/>
        <v>0</v>
      </c>
      <c r="Q12" s="146">
        <f t="shared" si="4"/>
        <v>1687469.6400000004</v>
      </c>
      <c r="R12" s="149"/>
      <c r="S12" s="149"/>
      <c r="T12" s="152"/>
    </row>
    <row r="13" spans="1:20" x14ac:dyDescent="0.2">
      <c r="A13" s="3" t="s">
        <v>113</v>
      </c>
      <c r="B13" s="130" t="s">
        <v>112</v>
      </c>
      <c r="C13" s="122">
        <v>4.24</v>
      </c>
      <c r="D13" s="122"/>
      <c r="E13" s="122"/>
      <c r="F13" s="122"/>
      <c r="G13" s="122">
        <v>0</v>
      </c>
      <c r="H13" s="146"/>
      <c r="I13" s="146"/>
      <c r="J13" s="146"/>
      <c r="K13" s="146">
        <f>+H13+I13+J13</f>
        <v>0</v>
      </c>
      <c r="L13" s="146"/>
      <c r="M13" s="146"/>
      <c r="N13" s="146"/>
      <c r="O13" s="146"/>
      <c r="P13" s="146"/>
      <c r="Q13" s="146">
        <f t="shared" si="4"/>
        <v>0</v>
      </c>
      <c r="R13" s="149"/>
      <c r="S13" s="149"/>
      <c r="T13" s="152"/>
    </row>
    <row r="14" spans="1:20" x14ac:dyDescent="0.2">
      <c r="A14" s="3" t="s">
        <v>110</v>
      </c>
      <c r="B14" s="130">
        <v>19</v>
      </c>
      <c r="C14" s="122">
        <v>350504.46999999986</v>
      </c>
      <c r="D14" s="122"/>
      <c r="E14" s="122"/>
      <c r="F14" s="122"/>
      <c r="G14" s="122">
        <v>293290.40999999997</v>
      </c>
      <c r="H14" s="146"/>
      <c r="I14" s="146"/>
      <c r="J14" s="146"/>
      <c r="K14" s="146">
        <f t="shared" si="2"/>
        <v>0</v>
      </c>
      <c r="L14" s="146"/>
      <c r="M14" s="146"/>
      <c r="N14" s="146">
        <v>-3603</v>
      </c>
      <c r="O14" s="146"/>
      <c r="P14" s="146">
        <f t="shared" si="3"/>
        <v>-3603</v>
      </c>
      <c r="Q14" s="146">
        <f t="shared" si="4"/>
        <v>289687.40999999997</v>
      </c>
      <c r="R14" s="149"/>
      <c r="S14" s="149"/>
      <c r="T14" s="152"/>
    </row>
    <row r="15" spans="1:20" x14ac:dyDescent="0.2">
      <c r="A15" s="3" t="s">
        <v>114</v>
      </c>
      <c r="B15" s="130" t="s">
        <v>115</v>
      </c>
      <c r="C15" s="122">
        <v>10173672.469999999</v>
      </c>
      <c r="D15" s="122"/>
      <c r="E15" s="122"/>
      <c r="F15" s="122"/>
      <c r="G15" s="122">
        <v>9900472.4700000007</v>
      </c>
      <c r="H15" s="146"/>
      <c r="I15" s="146"/>
      <c r="J15" s="146"/>
      <c r="K15" s="146">
        <f t="shared" si="2"/>
        <v>0</v>
      </c>
      <c r="L15" s="146"/>
      <c r="M15" s="146"/>
      <c r="N15" s="146"/>
      <c r="O15" s="146"/>
      <c r="P15" s="146">
        <f t="shared" si="3"/>
        <v>0</v>
      </c>
      <c r="Q15" s="146">
        <f>+G15+K15+P15</f>
        <v>9900472.4700000007</v>
      </c>
      <c r="R15" s="149"/>
      <c r="S15" s="149"/>
      <c r="T15" s="152"/>
    </row>
    <row r="16" spans="1:20" x14ac:dyDescent="0.2">
      <c r="A16" s="131"/>
      <c r="B16" s="127"/>
      <c r="C16" s="121"/>
      <c r="D16" s="121"/>
      <c r="E16" s="121"/>
      <c r="F16" s="121"/>
      <c r="G16" s="121">
        <v>0</v>
      </c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24"/>
      <c r="S16" s="124"/>
    </row>
    <row r="17" spans="1:16" x14ac:dyDescent="0.2">
      <c r="A17" s="1"/>
      <c r="B17" s="8"/>
      <c r="C17" s="1"/>
      <c r="D17" s="1"/>
      <c r="E17" s="1"/>
      <c r="F17" s="12"/>
      <c r="G17" s="1"/>
    </row>
    <row r="18" spans="1:16" x14ac:dyDescent="0.2">
      <c r="A18" s="1"/>
      <c r="B18" s="8"/>
      <c r="C18" s="1"/>
      <c r="D18" s="1"/>
      <c r="E18" s="1"/>
      <c r="F18" s="1"/>
      <c r="G18" s="1"/>
      <c r="P18" s="124"/>
    </row>
    <row r="19" spans="1:16" x14ac:dyDescent="0.2">
      <c r="A19" s="1"/>
      <c r="B19" s="8"/>
      <c r="C19" s="1"/>
      <c r="D19" s="1"/>
      <c r="E19" s="1"/>
      <c r="F19" s="1"/>
      <c r="G19" s="1"/>
      <c r="H19" s="124"/>
      <c r="N19" s="124"/>
      <c r="P19" s="124"/>
    </row>
    <row r="20" spans="1:16" x14ac:dyDescent="0.2">
      <c r="A20" s="1"/>
      <c r="B20" s="123"/>
      <c r="C20" s="8"/>
      <c r="D20" s="8"/>
      <c r="E20" s="8"/>
      <c r="F20" s="8"/>
      <c r="G20" s="8"/>
    </row>
    <row r="21" spans="1:16" x14ac:dyDescent="0.2">
      <c r="A21" s="1"/>
      <c r="B21" s="123"/>
      <c r="C21" s="8"/>
      <c r="D21" s="8"/>
      <c r="E21" s="8"/>
      <c r="F21" s="8"/>
      <c r="G21" s="8"/>
    </row>
    <row r="22" spans="1:16" x14ac:dyDescent="0.2">
      <c r="A22" s="1"/>
      <c r="B22" s="123"/>
      <c r="C22" s="1"/>
      <c r="D22" s="1"/>
      <c r="E22" s="1"/>
      <c r="F22" s="1"/>
      <c r="G22" s="1"/>
    </row>
    <row r="23" spans="1:16" x14ac:dyDescent="0.2">
      <c r="A23" s="1"/>
      <c r="B23" s="125"/>
      <c r="C23" s="8"/>
      <c r="D23" s="8"/>
      <c r="E23" s="8"/>
      <c r="F23" s="8"/>
      <c r="G23" s="8"/>
    </row>
    <row r="24" spans="1:16" x14ac:dyDescent="0.2">
      <c r="A24" s="1"/>
      <c r="B24" s="123"/>
      <c r="C24" s="8"/>
      <c r="D24" s="8"/>
      <c r="E24" s="8"/>
      <c r="F24" s="8"/>
      <c r="G24" s="8"/>
    </row>
    <row r="25" spans="1:16" x14ac:dyDescent="0.2">
      <c r="A25" s="1"/>
      <c r="B25" s="123"/>
      <c r="C25" s="8"/>
      <c r="D25" s="8"/>
      <c r="E25" s="8"/>
      <c r="F25" s="8"/>
      <c r="G25" s="8"/>
    </row>
    <row r="26" spans="1:16" x14ac:dyDescent="0.2">
      <c r="A26" s="1"/>
      <c r="B26" s="123"/>
      <c r="C26" s="8"/>
      <c r="D26" s="8"/>
      <c r="E26" s="8"/>
      <c r="F26" s="8"/>
      <c r="G26" s="8"/>
    </row>
    <row r="27" spans="1:16" x14ac:dyDescent="0.2">
      <c r="A27" s="1"/>
      <c r="B27" s="123"/>
      <c r="C27" s="8"/>
      <c r="D27" s="8"/>
      <c r="E27" s="8"/>
      <c r="F27" s="8"/>
      <c r="G27" s="8"/>
    </row>
    <row r="28" spans="1:16" x14ac:dyDescent="0.2">
      <c r="A28" s="1"/>
      <c r="B28" s="123"/>
      <c r="C28" s="8"/>
      <c r="D28" s="8"/>
      <c r="E28" s="8"/>
      <c r="F28" s="8"/>
      <c r="G28" s="8"/>
    </row>
    <row r="29" spans="1:16" x14ac:dyDescent="0.2">
      <c r="A29" s="1"/>
      <c r="B29" s="126"/>
      <c r="C29" s="8"/>
      <c r="D29" s="8"/>
      <c r="E29" s="8"/>
      <c r="F29" s="8"/>
      <c r="G29" s="8"/>
    </row>
    <row r="30" spans="1:16" x14ac:dyDescent="0.2">
      <c r="A30" s="1"/>
      <c r="B30" s="126"/>
      <c r="C30" s="8"/>
      <c r="D30" s="8"/>
      <c r="E30" s="8"/>
      <c r="F30" s="8"/>
      <c r="G30" s="8"/>
    </row>
    <row r="31" spans="1:16" x14ac:dyDescent="0.2">
      <c r="A31" s="1"/>
      <c r="B31" s="126"/>
      <c r="C31" s="8"/>
      <c r="D31" s="8"/>
      <c r="E31" s="8"/>
      <c r="F31" s="8"/>
      <c r="G31" s="8"/>
    </row>
    <row r="32" spans="1:16" x14ac:dyDescent="0.2">
      <c r="A32" s="1"/>
      <c r="B32" s="126"/>
      <c r="C32" s="8"/>
      <c r="D32" s="8"/>
      <c r="E32" s="8"/>
      <c r="F32" s="8"/>
      <c r="G32" s="8"/>
    </row>
    <row r="33" spans="1:7" x14ac:dyDescent="0.2">
      <c r="A33" s="1"/>
      <c r="B33" s="126"/>
      <c r="C33" s="8"/>
      <c r="D33" s="8"/>
      <c r="E33" s="8"/>
      <c r="F33" s="8"/>
      <c r="G33" s="8"/>
    </row>
    <row r="34" spans="1:7" x14ac:dyDescent="0.2">
      <c r="A34" s="1"/>
      <c r="B34" s="126"/>
      <c r="C34" s="8"/>
      <c r="D34" s="8"/>
      <c r="E34" s="8"/>
      <c r="F34" s="8"/>
      <c r="G34" s="8"/>
    </row>
    <row r="35" spans="1:7" x14ac:dyDescent="0.2">
      <c r="A35" s="1"/>
      <c r="B35" s="126"/>
      <c r="C35" s="8"/>
      <c r="D35" s="8"/>
      <c r="E35" s="8"/>
      <c r="F35" s="8"/>
      <c r="G35" s="8"/>
    </row>
    <row r="36" spans="1:7" x14ac:dyDescent="0.2">
      <c r="B36" s="126"/>
    </row>
  </sheetData>
  <mergeCells count="6">
    <mergeCell ref="L4:P4"/>
    <mergeCell ref="A2:Q2"/>
    <mergeCell ref="A4:A5"/>
    <mergeCell ref="D4:F4"/>
    <mergeCell ref="H4:K4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MAYO</vt:lpstr>
      <vt:lpstr>MOV.F.MARZO 2011(m)</vt:lpstr>
      <vt:lpstr>CANON ABRIL 2019</vt:lpstr>
      <vt:lpstr>'CANON ABRIL 2019'!Área_de_impresión</vt:lpstr>
      <vt:lpstr>MAYO!Área_de_impresión</vt:lpstr>
      <vt:lpstr>'MOV.F.MARZO 2011(m)'!Área_de_impresión</vt:lpstr>
      <vt:lpstr>MAYO!Títulos_a_imprimir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2019-05-09T16:05:25Z</cp:lastPrinted>
  <dcterms:created xsi:type="dcterms:W3CDTF">2007-04-18T23:17:12Z</dcterms:created>
  <dcterms:modified xsi:type="dcterms:W3CDTF">2019-05-13T13:04:25Z</dcterms:modified>
</cp:coreProperties>
</file>