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96" firstSheet="1" activeTab="1"/>
  </bookViews>
  <sheets>
    <sheet name="MOV.F.MARZO 2011(m)" sheetId="52" state="hidden" r:id="rId1"/>
    <sheet name="CANON JUNIO" sheetId="78" r:id="rId2"/>
  </sheets>
  <definedNames>
    <definedName name="_xlnm.Print_Area" localSheetId="1">'CANON JUNIO'!$A$1:$AC$19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AB10" i="78" l="1"/>
  <c r="AC10" i="78" s="1"/>
  <c r="AC14" i="78"/>
  <c r="AC13" i="78"/>
  <c r="AC9" i="78"/>
  <c r="AB9" i="78" l="1"/>
  <c r="T8" i="78" l="1"/>
  <c r="S6" i="78" l="1"/>
  <c r="W12" i="78" l="1"/>
  <c r="O34" i="78"/>
  <c r="O29" i="78"/>
  <c r="N6" i="78"/>
  <c r="M6" i="78"/>
  <c r="K6" i="78"/>
  <c r="J6" i="78"/>
  <c r="I6" i="78"/>
  <c r="H6" i="78"/>
  <c r="E6" i="78"/>
  <c r="D6" i="78"/>
  <c r="O6" i="78" l="1"/>
  <c r="O30" i="78" s="1"/>
  <c r="AB14" i="78" l="1"/>
  <c r="W14" i="78"/>
  <c r="L14" i="78"/>
  <c r="AB13" i="78"/>
  <c r="W13" i="78"/>
  <c r="L13" i="78"/>
  <c r="F13" i="78"/>
  <c r="G13" i="78" s="1"/>
  <c r="AB12" i="78"/>
  <c r="AC12" i="78" s="1"/>
  <c r="L12" i="78"/>
  <c r="F12" i="78"/>
  <c r="G12" i="78" s="1"/>
  <c r="AB11" i="78"/>
  <c r="W11" i="78"/>
  <c r="L11" i="78"/>
  <c r="F11" i="78"/>
  <c r="G11" i="78" s="1"/>
  <c r="W10" i="78"/>
  <c r="L10" i="78"/>
  <c r="F10" i="78"/>
  <c r="G10" i="78" s="1"/>
  <c r="W9" i="78"/>
  <c r="L9" i="78"/>
  <c r="F9" i="78"/>
  <c r="G9" i="78" s="1"/>
  <c r="AB8" i="78"/>
  <c r="W8" i="78"/>
  <c r="L8" i="78"/>
  <c r="F8" i="78"/>
  <c r="AA6" i="78"/>
  <c r="Z6" i="78"/>
  <c r="Y6" i="78"/>
  <c r="X6" i="78"/>
  <c r="V6" i="78"/>
  <c r="U6" i="78"/>
  <c r="T6" i="78"/>
  <c r="AC11" i="78" l="1"/>
  <c r="AC8" i="78"/>
  <c r="F6" i="78"/>
  <c r="L6" i="78"/>
  <c r="AB6" i="78"/>
  <c r="W6" i="78"/>
  <c r="G8" i="78"/>
  <c r="G6" i="78" s="1"/>
  <c r="AC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<sst xmlns="http://schemas.openxmlformats.org/spreadsheetml/2006/main" count="194" uniqueCount="137">
  <si>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</si>
  <si>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</si>
  <si>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</si>
  <si>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</si>
  <si>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</si>
  <si>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</si>
  <si>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</si>
  <si>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</si>
  <si>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</si>
  <si>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</si>
  <si>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</si>
  <si>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</si>
  <si>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</si>
  <si>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</si>
  <si>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</si>
  <si>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</si>
  <si>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</si>
  <si>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</si>
  <si>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</si>
  <si>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</si>
  <si>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</si>
  <si>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</si>
  <si>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</si>
  <si>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</si>
  <si>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</si>
  <si>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</si>
  <si>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</si>
  <si>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</si>
  <si>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</si>
  <si>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</si>
  <si>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</si>
  <si>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</si>
  <si>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</si>
  <si>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</si>
  <si>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</si>
  <si>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</si>
  <si>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</si>
  <si>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</si>
  <si>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</si>
  <si>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</si>
  <si>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</si>
  <si>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</si>
  <si>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</si>
  <si>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</si>
  <si>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</si>
  <si>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</si>
  <si>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</si>
  <si>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</si>
  <si>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</si>
  <si>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</si>
  <si>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</si>
  <si>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</si>
  <si>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</si>
  <si>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</si>
  <si>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</si>
  <si>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</si>
  <si>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</si>
  <si>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</si>
  <si>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</si>
  <si>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</si>
  <si>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</si>
  <si>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</si>
  <si>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</si>
  <si>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</si>
  <si>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</si>
  <si>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</si>
  <si>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</si>
  <si>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</si>
  <si>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</si>
  <si>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</si>
  <si>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</si>
  <si>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</si>
  <si>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</si>
  <si>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</si>
  <si>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</si>
  <si>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</si>
  <si>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</si>
  <si>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</si>
  <si>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</si>
  <si>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</si>
  <si>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</si>
  <si>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</si>
  <si>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</si>
  <si>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</si>
  <si>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</si>
  <si>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</si>
  <si>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</si>
  <si>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</si>
  <si>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</si>
  <si>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</si>
  <si>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</si>
  <si>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</si>
  <si>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</si>
  <si>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</si>
  <si>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</si>
  <si>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</si>
  <si>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</si>
  <si>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</si>
  <si>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</si>
  <si>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</si>
  <si>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</si>
  <si>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</si>
  <si>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</si>
  <si>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</si>
  <si>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</si>
  <si>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</si>
  <si>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</si>
  <si>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</si>
  <si>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</si>
  <si>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</si>
  <si>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</si>
  <si>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</si>
  <si>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</si>
  <si>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</si>
  <si>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</si>
  <si>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</si>
  <si>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</si>
  <si>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</si>
  <si>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</si>
  <si>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</si>
  <si>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</si>
  <si>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</si>
  <si>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</si>
  <si>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</si>
  <si>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</si>
  <si>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</si>
  <si>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Giros Enero Devengados Año Anterior</t>
  </si>
  <si>
    <t>Saldo EP-1 Nivel Financiero al 31/12/2023</t>
  </si>
  <si>
    <t>ANULACIONES AÑO ANTERIOR</t>
  </si>
  <si>
    <t>REVERSION</t>
  </si>
  <si>
    <t xml:space="preserve">Giro Enero </t>
  </si>
  <si>
    <t>Anulaciones</t>
  </si>
  <si>
    <t>Año Anterior</t>
  </si>
  <si>
    <t>Dev Año Anterior</t>
  </si>
  <si>
    <t>Saldo Finaciero EP-1</t>
  </si>
  <si>
    <t xml:space="preserve"> AL 31/12/2024</t>
  </si>
  <si>
    <t>MOVIMIENTO FINANCIERO RECURSOS DETERMINADOS CANON 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</si>
</sst>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3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0" fillId="0" borderId="0" xfId="0" applyNumberForma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/>
    <xf numFmtId="4" fontId="7" fillId="0" borderId="0" xfId="0" applyNumberFormat="1" applyFont="1" applyFill="1"/>
    <xf numFmtId="4" fontId="10" fillId="0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2" fillId="0" borderId="0" xfId="0" applyNumberFormat="1" applyFont="1" applyFill="1"/>
    <xf numFmtId="4" fontId="2" fillId="0" borderId="26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12" fillId="0" borderId="2" xfId="0" applyNumberFormat="1" applyFont="1" applyFill="1" applyBorder="1" applyAlignment="1">
      <alignment wrapText="1"/>
    </xf>
    <xf numFmtId="4" fontId="12" fillId="0" borderId="2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52" t="s">
        <v>89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4" spans="1:17" s="13" customFormat="1" x14ac:dyDescent="0.25">
      <c r="A4" s="154" t="s">
        <v>0</v>
      </c>
      <c r="B4" s="156" t="s">
        <v>74</v>
      </c>
      <c r="C4" s="15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53" t="s">
        <v>6</v>
      </c>
      <c r="I4" s="153"/>
      <c r="J4" s="153"/>
      <c r="K4" s="153" t="s">
        <v>1</v>
      </c>
      <c r="L4" s="153"/>
      <c r="M4" s="153"/>
      <c r="N4" s="15" t="s">
        <v>2</v>
      </c>
    </row>
    <row r="5" spans="1:17" s="13" customFormat="1" ht="41.4" x14ac:dyDescent="0.25">
      <c r="A5" s="155"/>
      <c r="B5" s="157"/>
      <c r="C5" s="15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G35"/>
  <sheetViews>
    <sheetView tabSelected="1" workbookViewId="0">
      <selection sqref="A1:AC1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5" width="16.44140625" style="99" hidden="1" customWidth="1"/>
    <col min="16" max="16" width="15.109375" style="99" hidden="1" customWidth="1"/>
    <col min="17" max="17" width="10.88671875" style="99" hidden="1" customWidth="1"/>
    <col min="18" max="18" width="12.44140625" style="99" hidden="1" customWidth="1"/>
    <col min="19" max="19" width="16.44140625" style="99" hidden="1" customWidth="1"/>
    <col min="20" max="20" width="12.5546875" style="99" customWidth="1"/>
    <col min="21" max="21" width="12.6640625" style="99" customWidth="1"/>
    <col min="22" max="22" width="8.88671875" style="99" customWidth="1"/>
    <col min="23" max="23" width="15.109375" style="99" customWidth="1"/>
    <col min="24" max="24" width="10.5546875" style="99" customWidth="1"/>
    <col min="25" max="25" width="10.21875" style="99" customWidth="1"/>
    <col min="26" max="26" width="13.6640625" style="99" customWidth="1"/>
    <col min="27" max="27" width="12.88671875" style="99" customWidth="1"/>
    <col min="28" max="28" width="11.77734375" style="99" customWidth="1"/>
    <col min="29" max="29" width="13.21875" style="99" customWidth="1"/>
    <col min="30" max="30" width="16.77734375" style="99" customWidth="1"/>
    <col min="31" max="31" width="16" style="99" customWidth="1"/>
    <col min="32" max="16384" width="11.44140625" style="99"/>
  </cols>
  <sheetData>
    <row r="1" spans="1:33" ht="15.6" x14ac:dyDescent="0.25">
      <c r="A1" s="152" t="s">
        <v>136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</row>
    <row r="2" spans="1:33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33" ht="13.8" x14ac:dyDescent="0.3">
      <c r="A3" s="160" t="s">
        <v>3</v>
      </c>
      <c r="B3" s="126" t="s">
        <v>77</v>
      </c>
      <c r="C3" s="137"/>
      <c r="D3" s="162" t="s">
        <v>105</v>
      </c>
      <c r="E3" s="163"/>
      <c r="F3" s="164"/>
      <c r="G3" s="137"/>
      <c r="H3" s="137"/>
      <c r="I3" s="137"/>
      <c r="J3" s="137"/>
      <c r="K3" s="137"/>
      <c r="L3" s="137"/>
      <c r="M3" s="138"/>
      <c r="N3" s="138"/>
      <c r="O3" s="138"/>
      <c r="P3" s="146"/>
      <c r="Q3" s="146"/>
      <c r="R3" s="146"/>
      <c r="S3" s="146"/>
      <c r="T3" s="165" t="s">
        <v>6</v>
      </c>
      <c r="U3" s="165"/>
      <c r="V3" s="165"/>
      <c r="W3" s="165"/>
      <c r="X3" s="166" t="s">
        <v>1</v>
      </c>
      <c r="Y3" s="167"/>
      <c r="Z3" s="167"/>
      <c r="AA3" s="167"/>
      <c r="AB3" s="168"/>
      <c r="AC3" s="120"/>
    </row>
    <row r="4" spans="1:33" ht="41.4" x14ac:dyDescent="0.3">
      <c r="A4" s="16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34" t="s">
        <v>123</v>
      </c>
      <c r="K4" s="134" t="s">
        <v>125</v>
      </c>
      <c r="L4" s="108" t="s">
        <v>124</v>
      </c>
      <c r="M4" s="134" t="s">
        <v>126</v>
      </c>
      <c r="N4" s="134" t="s">
        <v>128</v>
      </c>
      <c r="O4" s="134" t="s">
        <v>127</v>
      </c>
      <c r="P4" s="134" t="s">
        <v>130</v>
      </c>
      <c r="Q4" s="134" t="s">
        <v>131</v>
      </c>
      <c r="R4" s="122" t="s">
        <v>112</v>
      </c>
      <c r="S4" s="134" t="s">
        <v>134</v>
      </c>
      <c r="T4" s="169" t="s">
        <v>106</v>
      </c>
      <c r="U4" s="169"/>
      <c r="V4" s="112" t="s">
        <v>91</v>
      </c>
      <c r="W4" s="112" t="s">
        <v>7</v>
      </c>
      <c r="X4" s="122" t="s">
        <v>109</v>
      </c>
      <c r="Y4" s="122" t="s">
        <v>110</v>
      </c>
      <c r="Z4" s="122" t="s">
        <v>111</v>
      </c>
      <c r="AA4" s="122" t="s">
        <v>112</v>
      </c>
      <c r="AB4" s="122" t="s">
        <v>7</v>
      </c>
      <c r="AC4" s="123" t="s">
        <v>113</v>
      </c>
      <c r="AD4" s="130"/>
    </row>
    <row r="5" spans="1:33" ht="13.8" x14ac:dyDescent="0.3">
      <c r="A5" s="110"/>
      <c r="B5" s="106"/>
      <c r="C5" s="133">
        <v>45808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4"/>
      <c r="N5" s="114"/>
      <c r="O5" s="114"/>
      <c r="P5" s="114" t="s">
        <v>133</v>
      </c>
      <c r="Q5" s="114" t="s">
        <v>132</v>
      </c>
      <c r="R5" s="114" t="s">
        <v>132</v>
      </c>
      <c r="S5" s="114" t="s">
        <v>135</v>
      </c>
      <c r="T5" s="118" t="s">
        <v>107</v>
      </c>
      <c r="U5" s="118" t="s">
        <v>108</v>
      </c>
      <c r="V5" s="119"/>
      <c r="W5" s="119"/>
      <c r="X5" s="121"/>
      <c r="Y5" s="121"/>
      <c r="Z5" s="121"/>
      <c r="AA5" s="121"/>
      <c r="AB5" s="121"/>
      <c r="AC5" s="124">
        <v>45838</v>
      </c>
    </row>
    <row r="6" spans="1:33" ht="13.8" x14ac:dyDescent="0.25">
      <c r="A6" s="111"/>
      <c r="B6" s="107"/>
      <c r="C6" s="76">
        <v>22581781.369999953</v>
      </c>
      <c r="D6" s="76">
        <f t="shared" ref="D6:O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21516078.889999993</v>
      </c>
      <c r="H6" s="76">
        <f t="shared" si="0"/>
        <v>0</v>
      </c>
      <c r="I6" s="76">
        <f t="shared" si="0"/>
        <v>0</v>
      </c>
      <c r="J6" s="76">
        <f t="shared" si="0"/>
        <v>0</v>
      </c>
      <c r="K6" s="76">
        <f t="shared" si="0"/>
        <v>0</v>
      </c>
      <c r="L6" s="76">
        <f t="shared" si="0"/>
        <v>22581781.369999953</v>
      </c>
      <c r="M6" s="76">
        <f t="shared" si="0"/>
        <v>0</v>
      </c>
      <c r="N6" s="76">
        <f t="shared" si="0"/>
        <v>0</v>
      </c>
      <c r="O6" s="76">
        <f t="shared" si="0"/>
        <v>0</v>
      </c>
      <c r="P6" s="76"/>
      <c r="Q6" s="76"/>
      <c r="R6" s="76"/>
      <c r="S6" s="76">
        <f>SUM(S8:S14)</f>
        <v>0</v>
      </c>
      <c r="T6" s="76">
        <f t="shared" ref="T6:AC6" si="1">SUM(T8:T14)</f>
        <v>57615306.030000001</v>
      </c>
      <c r="U6" s="76">
        <f t="shared" si="1"/>
        <v>-1822560</v>
      </c>
      <c r="V6" s="76">
        <f t="shared" si="1"/>
        <v>0</v>
      </c>
      <c r="W6" s="76">
        <f t="shared" si="1"/>
        <v>55792746.030000001</v>
      </c>
      <c r="X6" s="76">
        <f t="shared" si="1"/>
        <v>13.88</v>
      </c>
      <c r="Y6" s="76">
        <f t="shared" si="1"/>
        <v>0</v>
      </c>
      <c r="Z6" s="76">
        <f t="shared" si="1"/>
        <v>-464158.13</v>
      </c>
      <c r="AA6" s="76">
        <f t="shared" si="1"/>
        <v>-6820942.4299999997</v>
      </c>
      <c r="AB6" s="76">
        <f t="shared" si="1"/>
        <v>-7285086.6800000006</v>
      </c>
      <c r="AC6" s="76">
        <f t="shared" si="1"/>
        <v>71089440.719999954</v>
      </c>
      <c r="AE6" s="103"/>
    </row>
    <row r="7" spans="1:33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116"/>
      <c r="U7" s="116"/>
      <c r="V7" s="147"/>
      <c r="W7" s="116"/>
      <c r="X7" s="147"/>
      <c r="Y7" s="147"/>
      <c r="Z7" s="147"/>
      <c r="AA7" s="147"/>
      <c r="AB7" s="116"/>
      <c r="AC7" s="115"/>
      <c r="AD7" s="103"/>
      <c r="AE7" s="103"/>
    </row>
    <row r="8" spans="1:33" ht="13.8" x14ac:dyDescent="0.3">
      <c r="A8" s="3" t="s">
        <v>93</v>
      </c>
      <c r="B8" s="109" t="s">
        <v>94</v>
      </c>
      <c r="C8" s="101">
        <v>5762009.0299999965</v>
      </c>
      <c r="D8" s="129">
        <v>-56976.25</v>
      </c>
      <c r="E8" s="129">
        <v>56976.25</v>
      </c>
      <c r="F8" s="101">
        <f>+D8+E8</f>
        <v>0</v>
      </c>
      <c r="G8" s="101">
        <f>+C8+F8</f>
        <v>5762009.0299999965</v>
      </c>
      <c r="H8" s="101"/>
      <c r="I8" s="101"/>
      <c r="J8" s="101"/>
      <c r="K8" s="101"/>
      <c r="L8" s="101">
        <f>+C8+J8+K8</f>
        <v>5762009.0299999965</v>
      </c>
      <c r="M8" s="101"/>
      <c r="N8" s="101"/>
      <c r="O8" s="101"/>
      <c r="P8" s="101"/>
      <c r="Q8" s="101"/>
      <c r="R8" s="101"/>
      <c r="S8" s="101"/>
      <c r="T8" s="125">
        <f>57572902.46+6335.04</f>
        <v>57579237.5</v>
      </c>
      <c r="U8" s="116">
        <v>-1822560</v>
      </c>
      <c r="V8" s="148"/>
      <c r="W8" s="125">
        <f>+T8+U8+V8</f>
        <v>55756677.5</v>
      </c>
      <c r="X8" s="125">
        <v>13.88</v>
      </c>
      <c r="Y8" s="151"/>
      <c r="Z8" s="125">
        <v>-452196.88</v>
      </c>
      <c r="AA8" s="125">
        <v>-3667301.1</v>
      </c>
      <c r="AB8" s="125">
        <f t="shared" ref="AB8:AB12" si="2">+X8+Y8+Z8+AA8</f>
        <v>-4119484.1</v>
      </c>
      <c r="AC8" s="125">
        <f>+C8+W8+AB8</f>
        <v>57399202.429999992</v>
      </c>
      <c r="AD8" s="140"/>
      <c r="AE8" s="103"/>
      <c r="AG8" s="103"/>
    </row>
    <row r="9" spans="1:33" ht="13.8" x14ac:dyDescent="0.3">
      <c r="A9" s="3" t="s">
        <v>95</v>
      </c>
      <c r="B9" s="109" t="s">
        <v>92</v>
      </c>
      <c r="C9" s="101">
        <v>2286309.6899999995</v>
      </c>
      <c r="D9" s="101"/>
      <c r="E9" s="101"/>
      <c r="F9" s="101">
        <f t="shared" ref="F9:F13" si="3">+D9+E9</f>
        <v>0</v>
      </c>
      <c r="G9" s="101">
        <f t="shared" ref="G9:G13" si="4">+C9+F9</f>
        <v>2286309.6899999995</v>
      </c>
      <c r="H9" s="101"/>
      <c r="I9" s="101"/>
      <c r="J9" s="101"/>
      <c r="K9" s="101"/>
      <c r="L9" s="101">
        <f t="shared" ref="L9:L14" si="5">+C9+J9+K9</f>
        <v>2286309.6899999995</v>
      </c>
      <c r="M9" s="101"/>
      <c r="N9" s="101"/>
      <c r="O9" s="101"/>
      <c r="P9" s="102"/>
      <c r="Q9" s="102"/>
      <c r="S9" s="101"/>
      <c r="T9" s="149">
        <v>6184.89</v>
      </c>
      <c r="U9" s="125"/>
      <c r="V9" s="149"/>
      <c r="W9" s="125">
        <f>+T9+U9+V9</f>
        <v>6184.89</v>
      </c>
      <c r="X9" s="125"/>
      <c r="Y9" s="125"/>
      <c r="Z9" s="116">
        <v>-11961.25</v>
      </c>
      <c r="AA9" s="125">
        <v>-104152.8</v>
      </c>
      <c r="AB9" s="125">
        <f>+X9+Y9+Z9+AA9</f>
        <v>-116114.05</v>
      </c>
      <c r="AC9" s="125">
        <f t="shared" ref="AC9:AC14" si="6">+C9+W9+AB9</f>
        <v>2176380.5299999998</v>
      </c>
      <c r="AE9" s="103"/>
      <c r="AF9" s="130"/>
      <c r="AG9" s="103"/>
    </row>
    <row r="10" spans="1:33" ht="13.8" x14ac:dyDescent="0.3">
      <c r="A10" s="3" t="s">
        <v>96</v>
      </c>
      <c r="B10" s="109" t="s">
        <v>98</v>
      </c>
      <c r="C10" s="101">
        <v>2.8199999999999954</v>
      </c>
      <c r="D10" s="101"/>
      <c r="E10" s="101"/>
      <c r="F10" s="101">
        <f t="shared" si="3"/>
        <v>0</v>
      </c>
      <c r="G10" s="101">
        <f t="shared" si="4"/>
        <v>2.8199999999999954</v>
      </c>
      <c r="H10" s="101"/>
      <c r="I10" s="101"/>
      <c r="J10" s="101"/>
      <c r="K10" s="101"/>
      <c r="L10" s="101">
        <f t="shared" si="5"/>
        <v>2.8199999999999954</v>
      </c>
      <c r="M10" s="101"/>
      <c r="N10" s="101"/>
      <c r="O10" s="101"/>
      <c r="P10" s="101"/>
      <c r="Q10" s="101"/>
      <c r="R10" s="101"/>
      <c r="S10" s="101"/>
      <c r="T10" s="129"/>
      <c r="U10" s="125"/>
      <c r="V10" s="129"/>
      <c r="W10" s="125">
        <f>+T10+U10+V10</f>
        <v>0</v>
      </c>
      <c r="X10" s="125"/>
      <c r="Y10" s="125"/>
      <c r="Z10" s="125"/>
      <c r="AB10" s="125">
        <f>+X10+Y10+Z10+AA10</f>
        <v>0</v>
      </c>
      <c r="AC10" s="125">
        <f t="shared" si="6"/>
        <v>2.8199999999999954</v>
      </c>
      <c r="AD10" s="145"/>
      <c r="AE10" s="103"/>
      <c r="AF10" s="130"/>
      <c r="AG10" s="103"/>
    </row>
    <row r="11" spans="1:33" ht="13.8" x14ac:dyDescent="0.3">
      <c r="A11" s="3" t="s">
        <v>97</v>
      </c>
      <c r="B11" s="109" t="s">
        <v>99</v>
      </c>
      <c r="C11" s="101">
        <v>11280923.959999999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10216097.619999999</v>
      </c>
      <c r="H11" s="101"/>
      <c r="I11" s="101"/>
      <c r="J11" s="101"/>
      <c r="K11" s="101"/>
      <c r="L11" s="101">
        <f t="shared" si="5"/>
        <v>11280923.959999999</v>
      </c>
      <c r="M11" s="101"/>
      <c r="N11" s="101"/>
      <c r="O11" s="101"/>
      <c r="P11" s="102"/>
      <c r="Q11" s="102"/>
      <c r="R11" s="102"/>
      <c r="S11" s="101"/>
      <c r="T11" s="149">
        <v>29883.64</v>
      </c>
      <c r="U11" s="125"/>
      <c r="V11" s="150"/>
      <c r="W11" s="125">
        <f>+T11+U11+V11</f>
        <v>29883.64</v>
      </c>
      <c r="X11" s="125"/>
      <c r="Y11" s="125"/>
      <c r="Z11" s="125"/>
      <c r="AA11" s="102">
        <v>-3028138.13</v>
      </c>
      <c r="AB11" s="125">
        <f>+X11+Y11+Z11+AA11</f>
        <v>-3028138.13</v>
      </c>
      <c r="AC11" s="125">
        <f t="shared" si="6"/>
        <v>8282669.4699999997</v>
      </c>
      <c r="AD11" s="142"/>
      <c r="AE11" s="103"/>
      <c r="AF11" s="130"/>
      <c r="AG11" s="103"/>
    </row>
    <row r="12" spans="1:33" ht="13.8" x14ac:dyDescent="0.3">
      <c r="A12" s="3" t="s">
        <v>100</v>
      </c>
      <c r="B12" s="109">
        <v>19</v>
      </c>
      <c r="C12" s="101">
        <v>1256616.2199999997</v>
      </c>
      <c r="D12" s="125">
        <v>-876.14</v>
      </c>
      <c r="E12" s="101"/>
      <c r="F12" s="101">
        <f t="shared" si="3"/>
        <v>-876.14</v>
      </c>
      <c r="G12" s="101">
        <f t="shared" si="4"/>
        <v>1255740.0799999998</v>
      </c>
      <c r="H12" s="101"/>
      <c r="I12" s="101"/>
      <c r="J12" s="101"/>
      <c r="K12" s="101"/>
      <c r="L12" s="101">
        <f t="shared" si="5"/>
        <v>1256616.2199999997</v>
      </c>
      <c r="M12" s="101"/>
      <c r="N12" s="101"/>
      <c r="O12" s="101"/>
      <c r="P12" s="101"/>
      <c r="Q12" s="101"/>
      <c r="R12" s="101"/>
      <c r="S12" s="101"/>
      <c r="T12" s="125"/>
      <c r="U12" s="125"/>
      <c r="V12" s="125"/>
      <c r="W12" s="125">
        <f t="shared" ref="W12:W14" si="7">+T12+U12+V12</f>
        <v>0</v>
      </c>
      <c r="X12" s="125"/>
      <c r="Y12" s="116"/>
      <c r="Z12" s="125"/>
      <c r="AA12" s="125">
        <v>-21350.400000000001</v>
      </c>
      <c r="AB12" s="125">
        <f t="shared" si="2"/>
        <v>-21350.400000000001</v>
      </c>
      <c r="AC12" s="125">
        <f t="shared" si="6"/>
        <v>1235265.8199999998</v>
      </c>
      <c r="AD12" s="141"/>
      <c r="AE12" s="103"/>
      <c r="AF12" s="130"/>
      <c r="AG12" s="103"/>
    </row>
    <row r="13" spans="1:33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01"/>
      <c r="N13" s="101"/>
      <c r="O13" s="101"/>
      <c r="P13" s="101"/>
      <c r="Q13" s="101"/>
      <c r="R13" s="101"/>
      <c r="S13" s="101"/>
      <c r="T13" s="125"/>
      <c r="U13" s="125"/>
      <c r="V13" s="125"/>
      <c r="W13" s="125">
        <f t="shared" si="7"/>
        <v>0</v>
      </c>
      <c r="X13" s="125"/>
      <c r="Y13" s="125"/>
      <c r="Z13" s="125"/>
      <c r="AA13" s="125"/>
      <c r="AB13" s="125">
        <f>+X13+Y13+Z13+AA13</f>
        <v>0</v>
      </c>
      <c r="AC13" s="125">
        <f t="shared" si="6"/>
        <v>1995919.65</v>
      </c>
      <c r="AD13" s="143"/>
      <c r="AE13" s="103"/>
      <c r="AF13" s="130"/>
      <c r="AG13" s="103"/>
    </row>
    <row r="14" spans="1:33" ht="14.4" thickBot="1" x14ac:dyDescent="0.35">
      <c r="A14" s="110" t="s">
        <v>122</v>
      </c>
      <c r="B14" s="106">
        <v>27</v>
      </c>
      <c r="C14" s="100">
        <v>-4.0512531995773315E-8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-4.0512531995773315E-8</v>
      </c>
      <c r="M14" s="100"/>
      <c r="N14" s="100"/>
      <c r="O14" s="100"/>
      <c r="P14" s="100"/>
      <c r="Q14" s="100"/>
      <c r="R14" s="100"/>
      <c r="S14" s="100"/>
      <c r="T14" s="135"/>
      <c r="U14" s="135"/>
      <c r="V14" s="135"/>
      <c r="W14" s="132">
        <f t="shared" si="7"/>
        <v>0</v>
      </c>
      <c r="X14" s="117"/>
      <c r="Y14" s="131"/>
      <c r="Z14" s="131"/>
      <c r="AA14" s="117"/>
      <c r="AB14" s="135">
        <f>+X14+Y14+Z14+AA14</f>
        <v>0</v>
      </c>
      <c r="AC14" s="135">
        <f t="shared" si="6"/>
        <v>-4.0512531995773315E-8</v>
      </c>
      <c r="AD14" s="140"/>
      <c r="AE14" s="103"/>
      <c r="AF14" s="128"/>
      <c r="AG14" s="103"/>
    </row>
    <row r="15" spans="1:33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V15" s="103"/>
      <c r="Z15" s="103"/>
      <c r="AD15" s="139"/>
      <c r="AE15" s="103"/>
    </row>
    <row r="16" spans="1:33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03"/>
      <c r="U16" s="103"/>
      <c r="V16" s="103"/>
      <c r="Y16" s="103"/>
      <c r="Z16" s="103"/>
      <c r="AB16" s="103"/>
      <c r="AC16" s="103"/>
      <c r="AD16" s="103"/>
    </row>
    <row r="17" spans="1:29" ht="13.8" x14ac:dyDescent="0.25">
      <c r="A17" s="1"/>
      <c r="B17" s="8"/>
      <c r="D17" s="1"/>
      <c r="E17" s="1"/>
      <c r="F17" s="1"/>
      <c r="G17" s="1"/>
      <c r="H17" s="1"/>
      <c r="I17" s="1"/>
      <c r="J17" s="1"/>
      <c r="K17" s="1"/>
      <c r="L17" s="1"/>
      <c r="M17" s="1"/>
      <c r="T17" s="1"/>
      <c r="U17" s="103"/>
      <c r="Y17" s="103"/>
      <c r="Z17" s="103"/>
      <c r="AB17" s="103"/>
    </row>
    <row r="18" spans="1:29" ht="13.8" x14ac:dyDescent="0.25">
      <c r="A18" s="1"/>
      <c r="B18" s="10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T18" s="103"/>
      <c r="U18" s="136"/>
      <c r="V18" s="103"/>
      <c r="Z18" s="103"/>
      <c r="AA18" s="103"/>
      <c r="AC18" s="103"/>
    </row>
    <row r="19" spans="1:29" ht="13.8" x14ac:dyDescent="0.25">
      <c r="A19" s="1"/>
      <c r="B19" s="10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U19" s="136"/>
    </row>
    <row r="20" spans="1:29" ht="13.8" x14ac:dyDescent="0.25">
      <c r="A20" s="1"/>
      <c r="B20" s="10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U20" s="103"/>
      <c r="V20" s="103"/>
    </row>
    <row r="21" spans="1:29" ht="13.8" x14ac:dyDescent="0.25">
      <c r="A21" s="1"/>
      <c r="B21" s="10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U21" s="103"/>
      <c r="V21" s="103"/>
    </row>
    <row r="22" spans="1:29" ht="13.8" x14ac:dyDescent="0.25">
      <c r="A22" s="1"/>
      <c r="B22" s="10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U22" s="103"/>
    </row>
    <row r="23" spans="1:29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U23" s="103"/>
    </row>
    <row r="24" spans="1:29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29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29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29" ht="13.8" x14ac:dyDescent="0.25">
      <c r="A27" s="1"/>
      <c r="B27" s="10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"/>
      <c r="O27" s="1">
        <v>32574111.210000001</v>
      </c>
      <c r="P27" s="1"/>
      <c r="Q27" s="1"/>
      <c r="R27" s="1"/>
      <c r="S27" s="1"/>
    </row>
    <row r="28" spans="1:29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>
        <v>26048558.079999998</v>
      </c>
      <c r="P28" s="8"/>
      <c r="Q28" s="8"/>
      <c r="R28" s="8"/>
      <c r="S28" s="8"/>
    </row>
    <row r="29" spans="1:29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"/>
      <c r="O29" s="144">
        <f>+O27-O28</f>
        <v>6525553.1300000027</v>
      </c>
      <c r="P29" s="102"/>
      <c r="Q29" s="102"/>
      <c r="R29" s="102"/>
      <c r="S29" s="102"/>
    </row>
    <row r="30" spans="1:29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f>+O29-O6</f>
        <v>6525553.1300000027</v>
      </c>
      <c r="P30" s="8"/>
      <c r="Q30" s="8"/>
      <c r="R30" s="8"/>
      <c r="S30" s="8"/>
    </row>
    <row r="31" spans="1:29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29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129</v>
      </c>
      <c r="O32" s="8">
        <v>27</v>
      </c>
      <c r="P32" s="8"/>
      <c r="Q32" s="8"/>
      <c r="R32" s="8"/>
      <c r="S32" s="8"/>
    </row>
    <row r="33" spans="1:19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 t="s">
        <v>129</v>
      </c>
      <c r="O33" s="8">
        <v>27</v>
      </c>
      <c r="P33" s="8"/>
      <c r="Q33" s="8"/>
      <c r="R33" s="8"/>
      <c r="S33" s="8"/>
    </row>
    <row r="34" spans="1:19" ht="13.8" x14ac:dyDescent="0.25">
      <c r="B34" s="105"/>
      <c r="N34" s="8"/>
      <c r="O34" s="8">
        <f>SUM(O32:O33)</f>
        <v>54</v>
      </c>
      <c r="P34" s="8"/>
      <c r="Q34" s="8"/>
      <c r="R34" s="8"/>
      <c r="S34" s="8"/>
    </row>
    <row r="35" spans="1:19" ht="13.8" x14ac:dyDescent="0.25">
      <c r="N35" s="8"/>
      <c r="O35" s="8"/>
      <c r="P35" s="8"/>
      <c r="Q35" s="8"/>
      <c r="R35" s="8"/>
      <c r="S35" s="8"/>
    </row>
  </sheetData>
  <mergeCells count="6">
    <mergeCell ref="A1:AC1"/>
    <mergeCell ref="A3:A4"/>
    <mergeCell ref="D3:F3"/>
    <mergeCell ref="T3:W3"/>
    <mergeCell ref="X3:AB3"/>
    <mergeCell ref="T4:U4"/>
  </mergeCells>
  <printOptions horizontalCentered="1"/>
  <pageMargins left="0.19685039370078741" right="0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</vt:lpstr>
      <vt:lpstr>'CANON JUNIO'!Área_de_impresión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2025-05-09T13:30:31Z</cp:lastPrinted>
  <dcterms:created xsi:type="dcterms:W3CDTF">2007-04-18T23:17:12Z</dcterms:created>
  <dcterms:modified xsi:type="dcterms:W3CDTF">2025-08-19T21:38:22Z</dcterms:modified>
</cp:coreProperties>
</file>