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T9" i="78" l="1"/>
  <c r="AC14" i="78" l="1"/>
  <c r="AC13" i="78"/>
  <c r="AB9" i="78" l="1"/>
  <c r="S6" i="78" l="1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L12" i="78"/>
  <c r="F12" i="78"/>
  <c r="G12" i="78" s="1"/>
  <c r="AB11" i="78"/>
  <c r="W11" i="78"/>
  <c r="L11" i="78"/>
  <c r="F11" i="78"/>
  <c r="G11" i="78" s="1"/>
  <c r="AB10" i="78"/>
  <c r="W10" i="78"/>
  <c r="L10" i="78"/>
  <c r="F10" i="78"/>
  <c r="G10" i="78" s="1"/>
  <c r="W9" i="78"/>
  <c r="AC9" i="78" s="1"/>
  <c r="L9" i="78"/>
  <c r="F9" i="78"/>
  <c r="G9" i="78" s="1"/>
  <c r="AB8" i="78"/>
  <c r="W8" i="78"/>
  <c r="L8" i="78"/>
  <c r="F8" i="78"/>
  <c r="AA6" i="78"/>
  <c r="Z6" i="78"/>
  <c r="Y6" i="78"/>
  <c r="X6" i="78"/>
  <c r="V6" i="78"/>
  <c r="U6" i="78"/>
  <c r="T6" i="78"/>
  <c r="AC10" i="78" l="1"/>
  <c r="AC11" i="78"/>
  <c r="AC12" i="78"/>
  <c r="AC8" i="78"/>
  <c r="F6" i="78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<sst xmlns="http://schemas.openxmlformats.org/spreadsheetml/2006/main" count="194" uniqueCount="137">
  <si>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</si>
  <si>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</si>
  <si>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</si>
  <si>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</si>
  <si>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</si>
  <si>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</si>
  <si>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</si>
  <si>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</si>
  <si>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</si>
  <si>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</si>
  <si>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</si>
  <si>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</si>
  <si>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</si>
  <si>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</si>
  <si>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</si>
  <si>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</si>
  <si>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</si>
  <si>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</si>
  <si>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</si>
  <si>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</si>
  <si>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</si>
  <si>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</si>
  <si>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</si>
  <si>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</si>
  <si>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</si>
  <si>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</si>
  <si>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</si>
  <si>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</si>
  <si>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</si>
  <si>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</si>
  <si>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</si>
  <si>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</si>
  <si>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</si>
  <si>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</si>
  <si>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</si>
  <si>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</si>
  <si>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</si>
  <si>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</si>
  <si>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</si>
  <si>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</si>
  <si>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</si>
  <si>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</si>
  <si>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</si>
  <si>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</si>
  <si>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</si>
  <si>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</si>
  <si>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</si>
  <si>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</si>
  <si>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</si>
  <si>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</si>
  <si>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</si>
  <si>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</si>
  <si>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</si>
  <si>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</si>
  <si>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</si>
  <si>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</si>
  <si>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</si>
  <si>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</si>
  <si>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</si>
  <si>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</si>
  <si>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</si>
  <si>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</si>
  <si>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</si>
  <si>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</si>
  <si>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</si>
  <si>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</si>
  <si>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</si>
  <si>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</si>
  <si>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</si>
  <si>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</si>
  <si>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</si>
  <si>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</si>
  <si>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</si>
  <si>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</si>
  <si>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</si>
  <si>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</si>
  <si>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</si>
  <si>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</si>
  <si>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</si>
  <si>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</si>
  <si>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</si>
  <si>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</si>
  <si>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</si>
  <si>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</si>
  <si>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</si>
  <si>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</si>
  <si>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</si>
  <si>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</si>
  <si>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</si>
  <si>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</si>
  <si>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</si>
  <si>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</si>
  <si>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</si>
  <si>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</si>
  <si>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</si>
  <si>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</si>
  <si>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</si>
  <si>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</si>
  <si>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</si>
  <si>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</si>
  <si>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</si>
  <si>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</si>
  <si>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</si>
  <si>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</si>
  <si>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</si>
  <si>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</si>
  <si>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</si>
  <si>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</si>
  <si>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</si>
  <si>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</si>
  <si>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</si>
  <si>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</si>
  <si>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</si>
  <si>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</si>
  <si>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</si>
  <si>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</si>
  <si>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</si>
  <si>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</si>
  <si>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</si>
  <si>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</si>
  <si>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</si>
  <si>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</si>
  <si>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</si>
  <si>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</si>
  <si>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</si>
  <si>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</si>
  <si>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</si>
  <si>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</si>
  <si>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</si>
  <si>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</si>
  <si>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</si>
  <si>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</si>
  <si>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</si>
  <si>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</si>
  <si>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</si>
  <si>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</si>
  <si>
    <t>MOVIMIENTO FINANCIERO RECURSOS DETERMINADOS CANON 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</si>
</sst>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workbookViewId="0">
      <selection activeCell="AD8" sqref="AD8:AE17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hidden="1" customWidth="1"/>
    <col min="17" max="17" width="10.88671875" style="99" hidden="1" customWidth="1"/>
    <col min="18" max="18" width="12.44140625" style="99" hidden="1" customWidth="1"/>
    <col min="19" max="19" width="16.44140625" style="99" hidden="1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10.5546875" style="99" customWidth="1"/>
    <col min="25" max="25" width="10.21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130</v>
      </c>
      <c r="Q4" s="134" t="s">
        <v>131</v>
      </c>
      <c r="R4" s="122" t="s">
        <v>112</v>
      </c>
      <c r="S4" s="134" t="s">
        <v>134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45747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133</v>
      </c>
      <c r="Q5" s="114" t="s">
        <v>132</v>
      </c>
      <c r="R5" s="114" t="s">
        <v>132</v>
      </c>
      <c r="S5" s="114" t="s">
        <v>135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45808</v>
      </c>
    </row>
    <row r="6" spans="1:33" ht="13.8" x14ac:dyDescent="0.25">
      <c r="A6" s="111"/>
      <c r="B6" s="107"/>
      <c r="C6" s="76">
        <v>23292455.239999954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22226752.75999999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23292455.239999954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0</v>
      </c>
      <c r="T6" s="76">
        <f t="shared" ref="T6:AC6" si="1">SUM(T8:T14)</f>
        <v>115725.31000000001</v>
      </c>
      <c r="U6" s="76">
        <f t="shared" si="1"/>
        <v>-50000</v>
      </c>
      <c r="V6" s="76">
        <f t="shared" si="1"/>
        <v>31272.39</v>
      </c>
      <c r="W6" s="76">
        <f t="shared" si="1"/>
        <v>96997.700000000012</v>
      </c>
      <c r="X6" s="76">
        <f t="shared" si="1"/>
        <v>9.65</v>
      </c>
      <c r="Y6" s="76">
        <f t="shared" si="1"/>
        <v>0</v>
      </c>
      <c r="Z6" s="76">
        <f t="shared" si="1"/>
        <v>-807681.22</v>
      </c>
      <c r="AA6" s="76">
        <f t="shared" si="1"/>
        <v>0</v>
      </c>
      <c r="AB6" s="76">
        <f t="shared" si="1"/>
        <v>-807671.57</v>
      </c>
      <c r="AC6" s="76">
        <f t="shared" si="1"/>
        <v>22581781.369999953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5819490.8999999957</v>
      </c>
      <c r="D8" s="129">
        <v>-56976.25</v>
      </c>
      <c r="E8" s="129">
        <v>56976.25</v>
      </c>
      <c r="F8" s="101">
        <f>+D8+E8</f>
        <v>0</v>
      </c>
      <c r="G8" s="101">
        <f>+C8+F8</f>
        <v>5819490.8999999957</v>
      </c>
      <c r="H8" s="101"/>
      <c r="I8" s="101"/>
      <c r="J8" s="101"/>
      <c r="K8" s="101"/>
      <c r="L8" s="101">
        <f>+C8+J8+K8</f>
        <v>5819490.8999999957</v>
      </c>
      <c r="M8" s="101"/>
      <c r="N8" s="101"/>
      <c r="O8" s="101"/>
      <c r="P8" s="101"/>
      <c r="Q8" s="101"/>
      <c r="R8" s="101"/>
      <c r="S8" s="101"/>
      <c r="T8" s="125"/>
      <c r="U8" s="116">
        <v>-50000</v>
      </c>
      <c r="V8" s="148">
        <v>6512.48</v>
      </c>
      <c r="W8" s="125">
        <f>+T8+U8+V8</f>
        <v>-43487.520000000004</v>
      </c>
      <c r="X8" s="125">
        <v>9.65</v>
      </c>
      <c r="Y8" s="151"/>
      <c r="Z8" s="125">
        <v>-14004</v>
      </c>
      <c r="AA8" s="125"/>
      <c r="AB8" s="125">
        <f t="shared" ref="AB8:AB12" si="2">+X8+Y8+Z8+AA8</f>
        <v>-13994.35</v>
      </c>
      <c r="AC8" s="125">
        <f>+C8+W8+AB8</f>
        <v>5762009.0299999965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2174618.8799999994</v>
      </c>
      <c r="D9" s="101"/>
      <c r="E9" s="101"/>
      <c r="F9" s="101">
        <f t="shared" ref="F9:F13" si="3">+D9+E9</f>
        <v>0</v>
      </c>
      <c r="G9" s="101">
        <f t="shared" ref="G9:G13" si="4">+C9+F9</f>
        <v>2174618.8799999994</v>
      </c>
      <c r="H9" s="101"/>
      <c r="I9" s="101"/>
      <c r="J9" s="101"/>
      <c r="K9" s="101"/>
      <c r="L9" s="101">
        <f t="shared" ref="L9:L14" si="5">+C9+J9+K9</f>
        <v>2174618.8799999994</v>
      </c>
      <c r="M9" s="101"/>
      <c r="N9" s="101"/>
      <c r="O9" s="101"/>
      <c r="P9" s="102"/>
      <c r="Q9" s="102"/>
      <c r="S9" s="101"/>
      <c r="T9" s="149">
        <f>144656.64-28931.33</f>
        <v>115725.31000000001</v>
      </c>
      <c r="U9" s="125"/>
      <c r="V9" s="149">
        <v>5965.5</v>
      </c>
      <c r="W9" s="125">
        <f>+T9+U9+V9</f>
        <v>121690.81000000001</v>
      </c>
      <c r="X9" s="125"/>
      <c r="Y9" s="125"/>
      <c r="Z9" s="116">
        <v>-10000</v>
      </c>
      <c r="AA9" s="102"/>
      <c r="AB9" s="125">
        <f t="shared" si="2"/>
        <v>-10000</v>
      </c>
      <c r="AC9" s="125">
        <f t="shared" ref="AC9:AC14" si="6">+C9+W9+AB9</f>
        <v>2286309.6899999995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/>
      <c r="T10" s="129"/>
      <c r="U10" s="125"/>
      <c r="V10" s="129"/>
      <c r="W10" s="125">
        <f>+T10+U10+V10</f>
        <v>0</v>
      </c>
      <c r="X10" s="125"/>
      <c r="Y10" s="125"/>
      <c r="Z10" s="125"/>
      <c r="AA10" s="125"/>
      <c r="AB10" s="125">
        <f t="shared" si="2"/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12042406.77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10977580.43</v>
      </c>
      <c r="H11" s="101"/>
      <c r="I11" s="101"/>
      <c r="J11" s="101"/>
      <c r="K11" s="101"/>
      <c r="L11" s="101">
        <f t="shared" si="5"/>
        <v>12042406.77</v>
      </c>
      <c r="M11" s="101"/>
      <c r="N11" s="101"/>
      <c r="O11" s="101"/>
      <c r="P11" s="102"/>
      <c r="Q11" s="102"/>
      <c r="R11" s="102"/>
      <c r="S11" s="101"/>
      <c r="T11" s="149"/>
      <c r="U11" s="125"/>
      <c r="V11" s="150">
        <v>18794.41</v>
      </c>
      <c r="W11" s="125">
        <f>+T11+U11+V11</f>
        <v>18794.41</v>
      </c>
      <c r="X11" s="125"/>
      <c r="Y11" s="125"/>
      <c r="Z11" s="125">
        <v>-780277.22</v>
      </c>
      <c r="AA11" s="102"/>
      <c r="AB11" s="125">
        <f>+X11+Y11+Z11+AA11</f>
        <v>-780277.22</v>
      </c>
      <c r="AC11" s="125">
        <f t="shared" si="6"/>
        <v>11280923.959999999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1260016.2199999997</v>
      </c>
      <c r="D12" s="125">
        <v>-876.14</v>
      </c>
      <c r="E12" s="101"/>
      <c r="F12" s="101">
        <f t="shared" si="3"/>
        <v>-876.14</v>
      </c>
      <c r="G12" s="101">
        <f t="shared" si="4"/>
        <v>1259140.0799999998</v>
      </c>
      <c r="H12" s="101"/>
      <c r="I12" s="101"/>
      <c r="J12" s="101"/>
      <c r="K12" s="101"/>
      <c r="L12" s="101">
        <f t="shared" si="5"/>
        <v>1260016.2199999997</v>
      </c>
      <c r="M12" s="101"/>
      <c r="N12" s="101"/>
      <c r="O12" s="101"/>
      <c r="P12" s="101"/>
      <c r="Q12" s="101"/>
      <c r="R12" s="101"/>
      <c r="S12" s="101"/>
      <c r="T12" s="125"/>
      <c r="U12" s="125"/>
      <c r="V12" s="125"/>
      <c r="W12" s="125">
        <f t="shared" ref="W12:W14" si="7">+T12+U12+V12</f>
        <v>0</v>
      </c>
      <c r="X12" s="125"/>
      <c r="Y12" s="116"/>
      <c r="Z12" s="125">
        <v>-3400</v>
      </c>
      <c r="AA12" s="125"/>
      <c r="AB12" s="125">
        <f t="shared" si="2"/>
        <v>-3400</v>
      </c>
      <c r="AC12" s="125">
        <f t="shared" si="6"/>
        <v>1256616.2199999997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/>
      <c r="T13" s="125"/>
      <c r="U13" s="125"/>
      <c r="V13" s="125"/>
      <c r="W13" s="125">
        <f t="shared" si="7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/>
      <c r="T14" s="135"/>
      <c r="U14" s="135"/>
      <c r="V14" s="135"/>
      <c r="W14" s="132">
        <f t="shared" si="7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2025-05-09T13:30:31Z</cp:lastPrinted>
  <dcterms:created xsi:type="dcterms:W3CDTF">2007-04-18T23:17:12Z</dcterms:created>
  <dcterms:modified xsi:type="dcterms:W3CDTF">2025-07-17T21:17:19Z</dcterms:modified>
</cp:coreProperties>
</file>