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OCTUBRE" sheetId="78" r:id="rId2"/>
  </sheets>
  <definedNames>
    <definedName name="_xlnm.Print_Area" localSheetId="1">'CANON OCTUBRE'!$A$1:$Y$19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0" i="78" l="1"/>
  <c r="Y13" i="78"/>
  <c r="Y9" i="78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<sst xmlns="http://schemas.openxmlformats.org/spreadsheetml/2006/main" count="186" uniqueCount="131">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</sst>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8" t="s">
        <v>89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4" spans="1:17" s="13" customFormat="1" x14ac:dyDescent="0.25">
      <c r="A4" s="150" t="s">
        <v>0</v>
      </c>
      <c r="B4" s="152" t="s">
        <v>74</v>
      </c>
      <c r="C4" s="154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9" t="s">
        <v>6</v>
      </c>
      <c r="I4" s="149"/>
      <c r="J4" s="149"/>
      <c r="K4" s="149" t="s">
        <v>1</v>
      </c>
      <c r="L4" s="149"/>
      <c r="M4" s="149"/>
      <c r="N4" s="15" t="s">
        <v>2</v>
      </c>
    </row>
    <row r="5" spans="1:17" s="13" customFormat="1" ht="41.4" x14ac:dyDescent="0.25">
      <c r="A5" s="151"/>
      <c r="B5" s="153"/>
      <c r="C5" s="155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activeCell="W6" sqref="W6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8" t="s">
        <v>130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6" t="s">
        <v>3</v>
      </c>
      <c r="B3" s="126" t="s">
        <v>77</v>
      </c>
      <c r="C3" s="138"/>
      <c r="D3" s="158" t="s">
        <v>105</v>
      </c>
      <c r="E3" s="159"/>
      <c r="F3" s="160"/>
      <c r="G3" s="138"/>
      <c r="H3" s="138"/>
      <c r="I3" s="138"/>
      <c r="J3" s="138"/>
      <c r="K3" s="138"/>
      <c r="L3" s="138"/>
      <c r="M3" s="139"/>
      <c r="N3" s="139"/>
      <c r="O3" s="139"/>
      <c r="P3" s="161" t="s">
        <v>6</v>
      </c>
      <c r="Q3" s="161"/>
      <c r="R3" s="161"/>
      <c r="S3" s="161"/>
      <c r="T3" s="162" t="s">
        <v>1</v>
      </c>
      <c r="U3" s="163"/>
      <c r="V3" s="163"/>
      <c r="W3" s="163"/>
      <c r="X3" s="164"/>
      <c r="Y3" s="120"/>
    </row>
    <row r="4" spans="1:29" ht="41.4" x14ac:dyDescent="0.3">
      <c r="A4" s="157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5" t="s">
        <v>106</v>
      </c>
      <c r="Q4" s="165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45565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45596</v>
      </c>
    </row>
    <row r="6" spans="1:29" ht="13.8" x14ac:dyDescent="0.25">
      <c r="A6" s="111"/>
      <c r="B6" s="107"/>
      <c r="C6" s="76">
        <v>9157827.479999952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8092124.9999999925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9157827.479999952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3207220.81</v>
      </c>
      <c r="Q6" s="76">
        <f>SUM(Q8:Q14)</f>
        <v>-440000</v>
      </c>
      <c r="R6" s="76">
        <f t="shared" si="1"/>
        <v>18526.55</v>
      </c>
      <c r="S6" s="76">
        <f t="shared" si="1"/>
        <v>2785747.36</v>
      </c>
      <c r="T6" s="76">
        <f t="shared" si="1"/>
        <v>0</v>
      </c>
      <c r="U6" s="76">
        <f t="shared" si="1"/>
        <v>0</v>
      </c>
      <c r="V6" s="76">
        <f t="shared" si="1"/>
        <v>-134069.72</v>
      </c>
      <c r="W6" s="76">
        <f t="shared" si="1"/>
        <v>-762654.1</v>
      </c>
      <c r="X6" s="76">
        <f t="shared" si="1"/>
        <v>-896723.82</v>
      </c>
      <c r="Y6" s="76">
        <f t="shared" si="1"/>
        <v>11046851.019999953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790874.82999999495</v>
      </c>
      <c r="D8" s="129">
        <v>-56976.25</v>
      </c>
      <c r="E8" s="129">
        <v>56976.25</v>
      </c>
      <c r="F8" s="101">
        <f>+D8+E8</f>
        <v>0</v>
      </c>
      <c r="G8" s="101">
        <f>+C8+F8</f>
        <v>790874.82999999495</v>
      </c>
      <c r="H8" s="101"/>
      <c r="I8" s="101"/>
      <c r="J8" s="101"/>
      <c r="K8" s="101"/>
      <c r="L8" s="101">
        <f>+C8+J8+K8</f>
        <v>790874.82999999495</v>
      </c>
      <c r="M8" s="101"/>
      <c r="N8" s="101"/>
      <c r="O8" s="101"/>
      <c r="P8" s="125"/>
      <c r="Q8" s="116"/>
      <c r="R8" s="129">
        <v>2732.08</v>
      </c>
      <c r="S8" s="125">
        <f>+P8+Q8+R8</f>
        <v>2732.08</v>
      </c>
      <c r="T8" s="125"/>
      <c r="U8" s="136"/>
      <c r="V8" s="125"/>
      <c r="W8" s="125"/>
      <c r="X8" s="125">
        <f t="shared" ref="X8:X12" si="2">+T8+U8+V8+W8</f>
        <v>0</v>
      </c>
      <c r="Y8" s="125">
        <f>+C8+S8+X8</f>
        <v>793606.90999999491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1535721.3699999994</v>
      </c>
      <c r="D9" s="101"/>
      <c r="E9" s="101"/>
      <c r="F9" s="101">
        <f t="shared" ref="F9:F13" si="3">+D9+E9</f>
        <v>0</v>
      </c>
      <c r="G9" s="101">
        <f t="shared" ref="G9:G13" si="4">+C9+F9</f>
        <v>1535721.3699999994</v>
      </c>
      <c r="H9" s="101"/>
      <c r="I9" s="101"/>
      <c r="J9" s="101"/>
      <c r="K9" s="101"/>
      <c r="L9" s="101">
        <f t="shared" ref="L9:L14" si="5">+C9+J9+K9</f>
        <v>1535721.3699999994</v>
      </c>
      <c r="M9" s="101"/>
      <c r="N9" s="101"/>
      <c r="O9" s="101"/>
      <c r="P9" s="129">
        <v>115725.33</v>
      </c>
      <c r="Q9" s="125"/>
      <c r="R9" s="129">
        <v>4807.62</v>
      </c>
      <c r="S9" s="125">
        <f>+P9+Q9+R9</f>
        <v>120532.95</v>
      </c>
      <c r="T9" s="125"/>
      <c r="U9" s="125"/>
      <c r="V9" s="103"/>
      <c r="W9" s="125"/>
      <c r="X9" s="125">
        <f t="shared" si="2"/>
        <v>0</v>
      </c>
      <c r="Y9" s="125">
        <f t="shared" ref="Y9:Y14" si="6">+C9+S9+X9</f>
        <v>1656254.3199999994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29"/>
      <c r="Q10" s="125"/>
      <c r="R10" s="129"/>
      <c r="S10" s="125">
        <f>+P10+Q10+R10</f>
        <v>0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2.8199999999999954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3715731.7899999991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2650905.4499999993</v>
      </c>
      <c r="H11" s="101"/>
      <c r="I11" s="101"/>
      <c r="J11" s="101"/>
      <c r="K11" s="101"/>
      <c r="L11" s="101">
        <f t="shared" si="5"/>
        <v>3715731.7899999991</v>
      </c>
      <c r="M11" s="101"/>
      <c r="N11" s="101"/>
      <c r="O11" s="101"/>
      <c r="P11" s="146">
        <v>3091495.48</v>
      </c>
      <c r="Q11" s="125">
        <v>-440000</v>
      </c>
      <c r="R11" s="147">
        <v>10986.85</v>
      </c>
      <c r="S11" s="125">
        <f>+P11+Q11+R11</f>
        <v>2662482.33</v>
      </c>
      <c r="T11" s="125"/>
      <c r="U11" s="128"/>
      <c r="V11" s="128">
        <v>-127139.72</v>
      </c>
      <c r="W11" s="146">
        <v>-762654.1</v>
      </c>
      <c r="X11" s="125">
        <f>+T11+U11+V11+W11</f>
        <v>-889793.82</v>
      </c>
      <c r="Y11" s="125">
        <f t="shared" si="6"/>
        <v>5488420.2999999989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1119577.02</v>
      </c>
      <c r="D12" s="125">
        <v>-876.14</v>
      </c>
      <c r="E12" s="101"/>
      <c r="F12" s="101">
        <f t="shared" si="3"/>
        <v>-876.14</v>
      </c>
      <c r="G12" s="101">
        <f t="shared" si="4"/>
        <v>1118700.8800000001</v>
      </c>
      <c r="H12" s="101"/>
      <c r="I12" s="101"/>
      <c r="J12" s="101"/>
      <c r="K12" s="101"/>
      <c r="L12" s="101">
        <f t="shared" si="5"/>
        <v>1119577.02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/>
      <c r="U12" s="103"/>
      <c r="V12" s="128">
        <v>-6930</v>
      </c>
      <c r="W12" s="125"/>
      <c r="X12" s="125">
        <f t="shared" si="2"/>
        <v>-6930</v>
      </c>
      <c r="Y12" s="125">
        <f t="shared" si="6"/>
        <v>1112647.02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OCTUBRE</vt:lpstr>
      <vt:lpstr>'CANON OCTUBRE'!Área_de_impresión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2024-11-20T14:51:39Z</cp:lastPrinted>
  <dcterms:created xsi:type="dcterms:W3CDTF">2007-04-18T23:17:12Z</dcterms:created>
  <dcterms:modified xsi:type="dcterms:W3CDTF">2025-01-09T21:41:46Z</dcterms:modified>
</cp:coreProperties>
</file>