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AGOSTO" sheetId="78" r:id="rId2"/>
  </sheets>
  <definedNames>
    <definedName name="_xlnm.Print_Area" localSheetId="1">'CANON AGOSTO'!$A$1:$Y$19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Y14" i="78" l="1"/>
  <c r="S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L14" i="78"/>
  <c r="X13" i="78"/>
  <c r="S13" i="78"/>
  <c r="L13" i="78"/>
  <c r="F13" i="78"/>
  <c r="G13" i="78" s="1"/>
  <c r="X12" i="78"/>
  <c r="Y12" i="78" s="1"/>
  <c r="L12" i="78"/>
  <c r="F12" i="78"/>
  <c r="G12" i="78" s="1"/>
  <c r="X11" i="78"/>
  <c r="S11" i="78"/>
  <c r="L11" i="78"/>
  <c r="F11" i="78"/>
  <c r="G11" i="78" s="1"/>
  <c r="X10" i="78"/>
  <c r="S10" i="78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Y10" i="78" l="1"/>
  <c r="Y13" i="78"/>
  <c r="Y9" i="78"/>
  <c r="Y11" i="78"/>
  <c r="Y8" i="78"/>
  <c r="F6" i="78"/>
  <c r="L6" i="78"/>
  <c r="X6" i="78"/>
  <c r="S6" i="78"/>
  <c r="G8" i="78"/>
  <c r="G6" i="78" s="1"/>
  <c r="Y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<sst xmlns="http://schemas.openxmlformats.org/spreadsheetml/2006/main" count="186" uniqueCount="131">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</sst>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4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2" fillId="0" borderId="17" xfId="0" applyNumberFormat="1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vertical="center" wrapText="1"/>
    </xf>
    <xf numFmtId="4" fontId="13" fillId="0" borderId="1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9" t="s">
        <v>89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4" spans="1:17" s="13" customFormat="1" x14ac:dyDescent="0.25">
      <c r="A4" s="151" t="s">
        <v>0</v>
      </c>
      <c r="B4" s="153" t="s">
        <v>74</v>
      </c>
      <c r="C4" s="155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50" t="s">
        <v>6</v>
      </c>
      <c r="I4" s="150"/>
      <c r="J4" s="150"/>
      <c r="K4" s="150" t="s">
        <v>1</v>
      </c>
      <c r="L4" s="150"/>
      <c r="M4" s="150"/>
      <c r="N4" s="15" t="s">
        <v>2</v>
      </c>
    </row>
    <row r="5" spans="1:17" s="13" customFormat="1" ht="41.4" x14ac:dyDescent="0.25">
      <c r="A5" s="152"/>
      <c r="B5" s="154"/>
      <c r="C5" s="156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workbookViewId="0">
      <selection activeCell="Z8" sqref="Z8:AA17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7" t="s">
        <v>3</v>
      </c>
      <c r="B3" s="126" t="s">
        <v>77</v>
      </c>
      <c r="C3" s="138"/>
      <c r="D3" s="159" t="s">
        <v>105</v>
      </c>
      <c r="E3" s="160"/>
      <c r="F3" s="161"/>
      <c r="G3" s="138"/>
      <c r="H3" s="138"/>
      <c r="I3" s="138"/>
      <c r="J3" s="138"/>
      <c r="K3" s="138"/>
      <c r="L3" s="138"/>
      <c r="M3" s="139"/>
      <c r="N3" s="139"/>
      <c r="O3" s="139"/>
      <c r="P3" s="162" t="s">
        <v>6</v>
      </c>
      <c r="Q3" s="162"/>
      <c r="R3" s="162"/>
      <c r="S3" s="162"/>
      <c r="T3" s="163" t="s">
        <v>1</v>
      </c>
      <c r="U3" s="164"/>
      <c r="V3" s="164"/>
      <c r="W3" s="164"/>
      <c r="X3" s="165"/>
      <c r="Y3" s="120"/>
    </row>
    <row r="4" spans="1:29" ht="41.4" x14ac:dyDescent="0.3">
      <c r="A4" s="158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6" t="s">
        <v>106</v>
      </c>
      <c r="Q4" s="166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45504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45535</v>
      </c>
    </row>
    <row r="6" spans="1:29" ht="13.8" x14ac:dyDescent="0.25">
      <c r="A6" s="111"/>
      <c r="B6" s="107"/>
      <c r="C6" s="76">
        <v>17072581.549999949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16006879.069999991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17072581.549999949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291907.67</v>
      </c>
      <c r="Q6" s="76">
        <f>SUM(Q8:Q14)</f>
        <v>0</v>
      </c>
      <c r="R6" s="76">
        <f t="shared" si="1"/>
        <v>26954.23</v>
      </c>
      <c r="S6" s="76">
        <f t="shared" si="1"/>
        <v>318861.90000000002</v>
      </c>
      <c r="T6" s="76">
        <f t="shared" si="1"/>
        <v>40</v>
      </c>
      <c r="U6" s="76">
        <f t="shared" si="1"/>
        <v>0</v>
      </c>
      <c r="V6" s="76">
        <f t="shared" si="1"/>
        <v>-4881211.7200000007</v>
      </c>
      <c r="W6" s="76">
        <f t="shared" si="1"/>
        <v>0</v>
      </c>
      <c r="X6" s="76">
        <f t="shared" si="1"/>
        <v>-4881171.7200000007</v>
      </c>
      <c r="Y6" s="76">
        <f t="shared" si="1"/>
        <v>12510271.729999954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7288875.5699999947</v>
      </c>
      <c r="D8" s="129">
        <v>-56976.25</v>
      </c>
      <c r="E8" s="129">
        <v>56976.25</v>
      </c>
      <c r="F8" s="101">
        <f>+D8+E8</f>
        <v>0</v>
      </c>
      <c r="G8" s="101">
        <f>+C8+F8</f>
        <v>7288875.5699999947</v>
      </c>
      <c r="H8" s="101"/>
      <c r="I8" s="101"/>
      <c r="J8" s="101"/>
      <c r="K8" s="101"/>
      <c r="L8" s="101">
        <f>+C8+J8+K8</f>
        <v>7288875.5699999947</v>
      </c>
      <c r="M8" s="101"/>
      <c r="N8" s="101"/>
      <c r="O8" s="101"/>
      <c r="P8" s="125"/>
      <c r="Q8" s="116"/>
      <c r="R8" s="129">
        <v>18788.689999999999</v>
      </c>
      <c r="S8" s="125">
        <f>+P8+Q8+R8</f>
        <v>18788.689999999999</v>
      </c>
      <c r="T8" s="125"/>
      <c r="U8" s="136"/>
      <c r="V8" s="125">
        <v>-3673915.22</v>
      </c>
      <c r="W8" s="125"/>
      <c r="X8" s="125">
        <f t="shared" ref="X8:X12" si="2">+T8+U8+V8+W8</f>
        <v>-3673915.22</v>
      </c>
      <c r="Y8" s="125">
        <f>+C8+S8+X8</f>
        <v>3633749.0399999949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2337216.5699999994</v>
      </c>
      <c r="D9" s="101"/>
      <c r="E9" s="101"/>
      <c r="F9" s="101">
        <f t="shared" ref="F9:F13" si="3">+D9+E9</f>
        <v>0</v>
      </c>
      <c r="G9" s="101">
        <f t="shared" ref="G9:G13" si="4">+C9+F9</f>
        <v>2337216.5699999994</v>
      </c>
      <c r="H9" s="101"/>
      <c r="I9" s="101"/>
      <c r="J9" s="101"/>
      <c r="K9" s="101"/>
      <c r="L9" s="101">
        <f t="shared" ref="L9:L14" si="5">+C9+J9+K9</f>
        <v>2337216.5699999994</v>
      </c>
      <c r="M9" s="101"/>
      <c r="N9" s="101"/>
      <c r="O9" s="101"/>
      <c r="P9" s="129">
        <v>115725.33</v>
      </c>
      <c r="Q9" s="125"/>
      <c r="R9" s="129">
        <v>8165.54</v>
      </c>
      <c r="S9" s="125">
        <f>+P9+Q9+R9</f>
        <v>123890.87</v>
      </c>
      <c r="T9" s="125"/>
      <c r="U9" s="125"/>
      <c r="V9" s="103">
        <v>-977000</v>
      </c>
      <c r="W9" s="125"/>
      <c r="X9" s="125">
        <f t="shared" si="2"/>
        <v>-977000</v>
      </c>
      <c r="Y9" s="125">
        <f t="shared" ref="Y9:Y14" si="6">+C9+S9+X9</f>
        <v>1484107.4399999995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29"/>
      <c r="Q10" s="125"/>
      <c r="R10" s="129"/>
      <c r="S10" s="125">
        <f>+P10+Q10+R10</f>
        <v>0</v>
      </c>
      <c r="T10" s="125"/>
      <c r="U10" s="125"/>
      <c r="V10" s="125"/>
      <c r="W10" s="125"/>
      <c r="X10" s="125">
        <f t="shared" si="2"/>
        <v>0</v>
      </c>
      <c r="Y10" s="125">
        <f t="shared" si="6"/>
        <v>2.8199999999999954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4489855.919999999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3425029.5799999991</v>
      </c>
      <c r="H11" s="101"/>
      <c r="I11" s="101"/>
      <c r="J11" s="101"/>
      <c r="K11" s="101"/>
      <c r="L11" s="101">
        <f t="shared" si="5"/>
        <v>4489855.919999999</v>
      </c>
      <c r="M11" s="101"/>
      <c r="N11" s="101"/>
      <c r="O11" s="101"/>
      <c r="P11" s="148">
        <v>8178.34</v>
      </c>
      <c r="Q11" s="125"/>
      <c r="R11" s="147"/>
      <c r="S11" s="125">
        <f>+P11+Q11+R11</f>
        <v>8178.34</v>
      </c>
      <c r="T11" s="125"/>
      <c r="U11" s="128"/>
      <c r="V11" s="128">
        <v>-225358.5</v>
      </c>
      <c r="W11" s="146"/>
      <c r="X11" s="125">
        <f>+T11+U11+V11+W11</f>
        <v>-225358.5</v>
      </c>
      <c r="Y11" s="125">
        <f t="shared" si="6"/>
        <v>4272675.7599999988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960711.0199999999</v>
      </c>
      <c r="D12" s="125">
        <v>-876.14</v>
      </c>
      <c r="E12" s="101"/>
      <c r="F12" s="101">
        <f t="shared" si="3"/>
        <v>-876.14</v>
      </c>
      <c r="G12" s="101">
        <f t="shared" si="4"/>
        <v>959834.87999999989</v>
      </c>
      <c r="H12" s="101"/>
      <c r="I12" s="101"/>
      <c r="J12" s="101"/>
      <c r="K12" s="101"/>
      <c r="L12" s="101">
        <f t="shared" si="5"/>
        <v>960711.0199999999</v>
      </c>
      <c r="M12" s="101"/>
      <c r="N12" s="101"/>
      <c r="O12" s="101"/>
      <c r="P12" s="125">
        <v>168004</v>
      </c>
      <c r="Q12" s="125"/>
      <c r="R12" s="125"/>
      <c r="S12" s="125">
        <f t="shared" ref="S12:S14" si="7">+P12+Q12+R12</f>
        <v>168004</v>
      </c>
      <c r="T12" s="125">
        <v>40</v>
      </c>
      <c r="U12" s="103"/>
      <c r="V12" s="128">
        <v>-4938</v>
      </c>
      <c r="W12" s="125"/>
      <c r="X12" s="125">
        <f t="shared" si="2"/>
        <v>-4898</v>
      </c>
      <c r="Y12" s="125">
        <f t="shared" si="6"/>
        <v>1123817.02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AGOSTO</vt:lpstr>
      <vt:lpstr>'CANON AGOSTO'!Área_de_impresión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2024-09-12T16:08:28Z</cp:lastPrinted>
  <dcterms:created xsi:type="dcterms:W3CDTF">2007-04-18T23:17:12Z</dcterms:created>
  <dcterms:modified xsi:type="dcterms:W3CDTF">2024-10-18T17:32:33Z</dcterms:modified>
</cp:coreProperties>
</file>