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Y13" i="78" s="1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Y10" i="78" s="1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9" i="78" l="1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<sst xmlns="http://schemas.openxmlformats.org/spreadsheetml/2006/main" count="186" uniqueCount="131">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</sst>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topLeftCell="A4" workbookViewId="0">
      <selection activeCell="Z8" sqref="Z8:AA17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4" t="s">
        <v>3</v>
      </c>
      <c r="B3" s="126" t="s">
        <v>77</v>
      </c>
      <c r="C3" s="138"/>
      <c r="D3" s="156" t="s">
        <v>105</v>
      </c>
      <c r="E3" s="157"/>
      <c r="F3" s="158"/>
      <c r="G3" s="138"/>
      <c r="H3" s="138"/>
      <c r="I3" s="138"/>
      <c r="J3" s="138"/>
      <c r="K3" s="138"/>
      <c r="L3" s="138"/>
      <c r="M3" s="139"/>
      <c r="N3" s="139"/>
      <c r="O3" s="139"/>
      <c r="P3" s="159" t="s">
        <v>6</v>
      </c>
      <c r="Q3" s="159"/>
      <c r="R3" s="159"/>
      <c r="S3" s="159"/>
      <c r="T3" s="160" t="s">
        <v>1</v>
      </c>
      <c r="U3" s="161"/>
      <c r="V3" s="161"/>
      <c r="W3" s="161"/>
      <c r="X3" s="162"/>
      <c r="Y3" s="120"/>
    </row>
    <row r="4" spans="1:29" ht="41.4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3" t="s">
        <v>106</v>
      </c>
      <c r="Q4" s="163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45412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45443</v>
      </c>
    </row>
    <row r="6" spans="1:29" ht="13.8" x14ac:dyDescent="0.25">
      <c r="A6" s="111"/>
      <c r="B6" s="107"/>
      <c r="C6" s="76">
        <v>23309593.879999947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23771190.769999988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24836893.249999948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17494.55</v>
      </c>
      <c r="Q6" s="76">
        <f>SUM(Q8:Q14)</f>
        <v>-484000</v>
      </c>
      <c r="R6" s="76">
        <f t="shared" si="1"/>
        <v>78094.419999999984</v>
      </c>
      <c r="S6" s="76">
        <f t="shared" si="1"/>
        <v>-388411.02999999997</v>
      </c>
      <c r="T6" s="76">
        <f t="shared" si="1"/>
        <v>0</v>
      </c>
      <c r="U6" s="76">
        <f t="shared" si="1"/>
        <v>0</v>
      </c>
      <c r="V6" s="76">
        <f t="shared" si="1"/>
        <v>-8403423.5999999996</v>
      </c>
      <c r="W6" s="76">
        <f t="shared" si="1"/>
        <v>-36201.75</v>
      </c>
      <c r="X6" s="76">
        <f t="shared" si="1"/>
        <v>-8439625.3499999996</v>
      </c>
      <c r="Y6" s="76">
        <f t="shared" si="1"/>
        <v>16008856.869999951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16512036.169999992</v>
      </c>
      <c r="D8" s="129">
        <v>-56976.25</v>
      </c>
      <c r="E8" s="129">
        <v>56976.25</v>
      </c>
      <c r="F8" s="101">
        <f>+D8+E8</f>
        <v>0</v>
      </c>
      <c r="G8" s="101">
        <f>+C8+F8</f>
        <v>16512036.169999992</v>
      </c>
      <c r="H8" s="101"/>
      <c r="I8" s="101"/>
      <c r="J8" s="101"/>
      <c r="K8" s="101"/>
      <c r="L8" s="101">
        <f>+C8+J8+K8</f>
        <v>16512036.169999992</v>
      </c>
      <c r="M8" s="101"/>
      <c r="N8" s="101"/>
      <c r="O8" s="101"/>
      <c r="P8" s="125"/>
      <c r="Q8" s="116">
        <v>-484000</v>
      </c>
      <c r="R8" s="129">
        <v>63855.46</v>
      </c>
      <c r="S8" s="125">
        <f>+P8+Q8+R8</f>
        <v>-420144.54</v>
      </c>
      <c r="T8" s="125"/>
      <c r="U8" s="136"/>
      <c r="V8" s="125">
        <v>-8270023.5999999996</v>
      </c>
      <c r="W8" s="125"/>
      <c r="X8" s="125">
        <f t="shared" ref="X8:X12" si="2">+T8+U8+V8+W8</f>
        <v>-8270023.5999999996</v>
      </c>
      <c r="Y8" s="125">
        <f>+C8+S8+X8</f>
        <v>7821868.0299999937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2036167.4399999997</v>
      </c>
      <c r="D9" s="101"/>
      <c r="E9" s="101"/>
      <c r="F9" s="101">
        <f t="shared" ref="F9:F13" si="3">+D9+E9</f>
        <v>0</v>
      </c>
      <c r="G9" s="101">
        <f t="shared" ref="G9:G13" si="4">+C9+F9</f>
        <v>2036167.4399999997</v>
      </c>
      <c r="H9" s="101"/>
      <c r="I9" s="101"/>
      <c r="J9" s="101"/>
      <c r="K9" s="101"/>
      <c r="L9" s="101">
        <f t="shared" ref="L9:L14" si="5">+C9+J9+K9</f>
        <v>2036167.4399999997</v>
      </c>
      <c r="M9" s="101"/>
      <c r="N9" s="101"/>
      <c r="O9" s="101"/>
      <c r="P9" s="129"/>
      <c r="Q9" s="125"/>
      <c r="R9" s="129">
        <v>7479.02</v>
      </c>
      <c r="S9" s="125">
        <f>+P9+Q9+R9</f>
        <v>7479.02</v>
      </c>
      <c r="T9" s="125"/>
      <c r="U9" s="125"/>
      <c r="V9" s="103"/>
      <c r="W9" s="125">
        <v>-36201.75</v>
      </c>
      <c r="X9" s="125">
        <f t="shared" si="2"/>
        <v>-36201.75</v>
      </c>
      <c r="Y9" s="125">
        <f t="shared" ref="Y9:Y14" si="6">+C9+S9+X9</f>
        <v>2007444.7099999997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2.7999999999999958</v>
      </c>
      <c r="D10" s="101"/>
      <c r="E10" s="101"/>
      <c r="F10" s="101">
        <f t="shared" si="3"/>
        <v>0</v>
      </c>
      <c r="G10" s="101">
        <f t="shared" si="4"/>
        <v>2.7999999999999958</v>
      </c>
      <c r="H10" s="101"/>
      <c r="I10" s="101"/>
      <c r="J10" s="101"/>
      <c r="K10" s="101"/>
      <c r="L10" s="101">
        <f t="shared" si="5"/>
        <v>2.7999999999999958</v>
      </c>
      <c r="M10" s="101"/>
      <c r="N10" s="101"/>
      <c r="O10" s="101"/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2.8099999999999956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3315566.169999999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2250739.8299999991</v>
      </c>
      <c r="H11" s="101"/>
      <c r="I11" s="101"/>
      <c r="J11" s="101"/>
      <c r="K11" s="101"/>
      <c r="L11" s="101">
        <f t="shared" si="5"/>
        <v>3315566.169999999</v>
      </c>
      <c r="M11" s="101"/>
      <c r="N11" s="101"/>
      <c r="O11" s="101"/>
      <c r="P11" s="129">
        <v>17494.55</v>
      </c>
      <c r="Q11" s="125"/>
      <c r="R11" s="125">
        <v>6759.93</v>
      </c>
      <c r="S11" s="125">
        <f>+P11+Q11+R11</f>
        <v>24254.48</v>
      </c>
      <c r="T11" s="125"/>
      <c r="U11" s="128"/>
      <c r="V11" s="128">
        <v>-127500</v>
      </c>
      <c r="W11" s="125"/>
      <c r="X11" s="125">
        <f>+T11+U11+V11+W11</f>
        <v>-127500</v>
      </c>
      <c r="Y11" s="125">
        <f t="shared" si="6"/>
        <v>3212320.649999999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977201.0199999999</v>
      </c>
      <c r="D12" s="125">
        <v>-876.14</v>
      </c>
      <c r="E12" s="101"/>
      <c r="F12" s="101">
        <f t="shared" si="3"/>
        <v>-876.14</v>
      </c>
      <c r="G12" s="101">
        <f t="shared" si="4"/>
        <v>976324.87999999989</v>
      </c>
      <c r="H12" s="101"/>
      <c r="I12" s="101"/>
      <c r="J12" s="101"/>
      <c r="K12" s="101"/>
      <c r="L12" s="101">
        <f t="shared" si="5"/>
        <v>977201.0199999999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>
        <v>-5900</v>
      </c>
      <c r="W12" s="125"/>
      <c r="X12" s="125">
        <f t="shared" si="2"/>
        <v>-5900</v>
      </c>
      <c r="Y12" s="125">
        <f t="shared" si="6"/>
        <v>971301.0199999999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2024-06-14T16:39:57Z</cp:lastPrinted>
  <dcterms:created xsi:type="dcterms:W3CDTF">2007-04-18T23:17:12Z</dcterms:created>
  <dcterms:modified xsi:type="dcterms:W3CDTF">2024-06-14T16:40:07Z</dcterms:modified>
</cp:coreProperties>
</file>