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OCTUBRE" sheetId="78" r:id="rId2"/>
  </sheets>
  <definedNames>
    <definedName name="_xlnm.Print_Area" localSheetId="1">'CANON OCTUBRE'!$A$1:$Y$19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S12" i="78" l="1"/>
  <c r="O14" i="78"/>
  <c r="O13" i="78"/>
  <c r="O12" i="78"/>
  <c r="O11" i="78"/>
  <c r="O10" i="78"/>
  <c r="O9" i="78"/>
  <c r="N6" i="78"/>
  <c r="M6" i="78"/>
  <c r="K6" i="78"/>
  <c r="J6" i="78"/>
  <c r="I6" i="78"/>
  <c r="H6" i="78"/>
  <c r="E6" i="78"/>
  <c r="D6" i="78"/>
  <c r="C6" i="78"/>
  <c r="O8" i="78" l="1"/>
  <c r="O6" i="78" s="1"/>
  <c r="Y14" i="78" l="1"/>
  <c r="Y13" i="78"/>
  <c r="Y11" i="78"/>
  <c r="Y10" i="78"/>
  <c r="Y9" i="78"/>
  <c r="Y8" i="78" l="1"/>
  <c r="X14" i="78" l="1"/>
  <c r="S14" i="78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F6" i="78" l="1"/>
  <c r="L6" i="78"/>
  <c r="X6" i="78"/>
  <c r="S6" i="78"/>
  <c r="Y6" i="78"/>
  <c r="G8" i="78"/>
  <c r="G6" i="78" s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<sst xmlns="http://schemas.openxmlformats.org/spreadsheetml/2006/main" count="184" uniqueCount="130">
  <si>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</si>
  <si>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</si>
  <si>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</si>
  <si>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</si>
  <si>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</si>
  <si>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</si>
  <si>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</si>
  <si>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</si>
  <si>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</si>
  <si>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</si>
  <si>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</si>
  <si>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</si>
  <si>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</si>
  <si>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</si>
  <si>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</si>
  <si>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</si>
  <si>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</si>
  <si>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</si>
  <si>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</si>
  <si>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</si>
  <si>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</si>
  <si>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</si>
  <si>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</si>
  <si>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</si>
  <si>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</si>
  <si>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</si>
  <si>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</si>
  <si>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</si>
  <si>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</si>
  <si>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</si>
  <si>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</si>
  <si>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</si>
  <si>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</si>
  <si>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</si>
  <si>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</si>
  <si>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</si>
  <si>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</si>
  <si>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</si>
  <si>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</si>
  <si>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</si>
  <si>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</si>
  <si>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</si>
  <si>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</si>
  <si>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</si>
  <si>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</si>
  <si>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</si>
  <si>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</si>
  <si>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</si>
  <si>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</si>
  <si>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</si>
  <si>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</si>
  <si>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</si>
  <si>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</si>
  <si>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</si>
  <si>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</si>
  <si>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</si>
  <si>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</si>
  <si>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</si>
  <si>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</si>
  <si>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</si>
  <si>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</si>
  <si>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</si>
  <si>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</si>
  <si>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</si>
  <si>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</si>
  <si>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</si>
  <si>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</si>
  <si>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</si>
  <si>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</si>
  <si>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</si>
  <si>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</si>
  <si>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</si>
  <si>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</si>
  <si>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</si>
  <si>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</si>
  <si>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</si>
  <si>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</si>
  <si>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</si>
  <si>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</si>
  <si>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</si>
  <si>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</si>
  <si>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</si>
  <si>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</si>
  <si>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</si>
  <si>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</si>
  <si>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</si>
  <si>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</si>
  <si>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</si>
  <si>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</si>
  <si>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</si>
  <si>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</si>
  <si>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</si>
  <si>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</si>
  <si>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</si>
  <si>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</si>
  <si>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</si>
  <si>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</si>
  <si>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</si>
  <si>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</si>
  <si>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</si>
  <si>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</si>
  <si>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</si>
  <si>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</si>
  <si>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</si>
  <si>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</si>
  <si>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</si>
  <si>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</si>
  <si>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</si>
  <si>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</si>
  <si>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</si>
  <si>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</si>
  <si>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</si>
  <si>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</si>
  <si>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</si>
  <si>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</si>
  <si>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</si>
  <si>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</si>
  <si>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</si>
  <si>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</si>
  <si>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</si>
  <si>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</si>
  <si>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</si>
  <si>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</si>
  <si>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</si>
  <si>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</si>
  <si>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</si>
  <si>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</si>
  <si>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</si>
  <si>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MOVIMIENTO FINANCIERO RECURSOS DETERMINADOS CANON AL MES DE ENERO 2024</t>
  </si>
  <si>
    <t>ANULACIONES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</si>
</sst>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5" t="s">
        <v>89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4" spans="1:17" s="13" customFormat="1" x14ac:dyDescent="0.25">
      <c r="A4" s="147" t="s">
        <v>0</v>
      </c>
      <c r="B4" s="149" t="s">
        <v>74</v>
      </c>
      <c r="C4" s="151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6" t="s">
        <v>6</v>
      </c>
      <c r="I4" s="146"/>
      <c r="J4" s="146"/>
      <c r="K4" s="146" t="s">
        <v>1</v>
      </c>
      <c r="L4" s="146"/>
      <c r="M4" s="146"/>
      <c r="N4" s="15" t="s">
        <v>2</v>
      </c>
    </row>
    <row r="5" spans="1:17" s="13" customFormat="1" ht="41.4" x14ac:dyDescent="0.25">
      <c r="A5" s="148"/>
      <c r="B5" s="150"/>
      <c r="C5" s="152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29"/>
  <sheetViews>
    <sheetView tabSelected="1" topLeftCell="A8" workbookViewId="0">
      <selection activeCell="O27" sqref="O27:O32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5" width="16.44140625" style="99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7.77734375" style="99" customWidth="1"/>
    <col min="23" max="23" width="4.77734375" style="99" customWidth="1"/>
    <col min="24" max="24" width="8.33203125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5" t="s">
        <v>128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3" t="s">
        <v>3</v>
      </c>
      <c r="B3" s="126" t="s">
        <v>77</v>
      </c>
      <c r="C3" s="138"/>
      <c r="D3" s="155" t="s">
        <v>105</v>
      </c>
      <c r="E3" s="156"/>
      <c r="F3" s="157"/>
      <c r="G3" s="138"/>
      <c r="H3" s="138"/>
      <c r="I3" s="138"/>
      <c r="J3" s="138"/>
      <c r="K3" s="138"/>
      <c r="L3" s="138"/>
      <c r="M3" s="139"/>
      <c r="N3" s="139"/>
      <c r="O3" s="139"/>
      <c r="P3" s="158" t="s">
        <v>6</v>
      </c>
      <c r="Q3" s="158"/>
      <c r="R3" s="158"/>
      <c r="S3" s="158"/>
      <c r="T3" s="159" t="s">
        <v>1</v>
      </c>
      <c r="U3" s="160"/>
      <c r="V3" s="160"/>
      <c r="W3" s="160"/>
      <c r="X3" s="161"/>
      <c r="Y3" s="120"/>
    </row>
    <row r="4" spans="1:29" ht="41.4" x14ac:dyDescent="0.3">
      <c r="A4" s="154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129</v>
      </c>
      <c r="O4" s="134" t="s">
        <v>127</v>
      </c>
      <c r="P4" s="162" t="s">
        <v>106</v>
      </c>
      <c r="Q4" s="162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45291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45322</v>
      </c>
    </row>
    <row r="6" spans="1:29" ht="13.8" x14ac:dyDescent="0.25">
      <c r="A6" s="111"/>
      <c r="B6" s="107"/>
      <c r="C6" s="76">
        <f>SUM(C8:C14)</f>
        <v>8178307.5199999493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7112605.0399999898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8178307.5199999493</v>
      </c>
      <c r="M6" s="76">
        <f t="shared" si="0"/>
        <v>-1652828.64</v>
      </c>
      <c r="N6" s="76">
        <f t="shared" si="0"/>
        <v>74.25</v>
      </c>
      <c r="O6" s="76">
        <f t="shared" si="0"/>
        <v>6525553.1299999487</v>
      </c>
      <c r="P6" s="76">
        <f t="shared" ref="P6:Y6" si="1">SUM(P8:P14)</f>
        <v>21711878.259999998</v>
      </c>
      <c r="Q6" s="76">
        <f>SUM(Q8:Q14)</f>
        <v>-22577</v>
      </c>
      <c r="R6" s="76">
        <f t="shared" si="1"/>
        <v>42916.72</v>
      </c>
      <c r="S6" s="76">
        <f t="shared" si="1"/>
        <v>21732217.980000004</v>
      </c>
      <c r="T6" s="76">
        <f t="shared" si="1"/>
        <v>54</v>
      </c>
      <c r="U6" s="76">
        <f t="shared" si="1"/>
        <v>0</v>
      </c>
      <c r="V6" s="76">
        <f t="shared" si="1"/>
        <v>0</v>
      </c>
      <c r="W6" s="76">
        <f t="shared" si="1"/>
        <v>0</v>
      </c>
      <c r="X6" s="76">
        <f t="shared" si="1"/>
        <v>54</v>
      </c>
      <c r="Y6" s="76">
        <f t="shared" si="1"/>
        <v>28257825.109999947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2081667.7399999916</v>
      </c>
      <c r="D8" s="129">
        <v>-56976.25</v>
      </c>
      <c r="E8" s="129">
        <v>56976.25</v>
      </c>
      <c r="F8" s="101">
        <f>+D8+E8</f>
        <v>0</v>
      </c>
      <c r="G8" s="101">
        <f>+C8+F8</f>
        <v>2081667.7399999916</v>
      </c>
      <c r="H8" s="101"/>
      <c r="I8" s="101"/>
      <c r="J8" s="101"/>
      <c r="K8" s="101"/>
      <c r="L8" s="101">
        <f>+C8+J8+K8</f>
        <v>2081667.7399999916</v>
      </c>
      <c r="M8" s="101">
        <v>-75503.42</v>
      </c>
      <c r="N8" s="101"/>
      <c r="O8" s="101">
        <f>+C8+M8+N8</f>
        <v>2006164.3199999917</v>
      </c>
      <c r="P8" s="125">
        <v>19621539.5</v>
      </c>
      <c r="Q8" s="116">
        <v>-22577</v>
      </c>
      <c r="R8" s="129">
        <v>10333.59</v>
      </c>
      <c r="S8" s="125">
        <f>+P8+Q8+R8</f>
        <v>19609296.09</v>
      </c>
      <c r="T8" s="125"/>
      <c r="U8" s="136"/>
      <c r="V8" s="125"/>
      <c r="W8" s="125"/>
      <c r="X8" s="125">
        <f t="shared" ref="X8:X12" si="2">+T8+U8+V8+W8</f>
        <v>0</v>
      </c>
      <c r="Y8" s="125">
        <f>+O8+P8+Q8+R8</f>
        <v>21615460.409999993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1640711.8299999998</v>
      </c>
      <c r="D9" s="101"/>
      <c r="E9" s="101"/>
      <c r="F9" s="101">
        <f t="shared" ref="F9:F13" si="3">+D9+E9</f>
        <v>0</v>
      </c>
      <c r="G9" s="101">
        <f t="shared" ref="G9:G13" si="4">+C9+F9</f>
        <v>1640711.8299999998</v>
      </c>
      <c r="H9" s="101"/>
      <c r="I9" s="101"/>
      <c r="J9" s="101"/>
      <c r="K9" s="101"/>
      <c r="L9" s="101">
        <f t="shared" ref="L9:L14" si="5">+C9+J9+K9</f>
        <v>1640711.8299999998</v>
      </c>
      <c r="M9" s="101">
        <v>-78800</v>
      </c>
      <c r="N9" s="101"/>
      <c r="O9" s="101">
        <f t="shared" ref="O9:O14" si="6">+C9+M9+N9</f>
        <v>1561911.8299999998</v>
      </c>
      <c r="P9" s="129">
        <v>120672.48999999999</v>
      </c>
      <c r="Q9" s="125"/>
      <c r="R9" s="129">
        <v>7313.72</v>
      </c>
      <c r="S9" s="125">
        <f>+P9+Q9+R9</f>
        <v>127986.20999999999</v>
      </c>
      <c r="T9" s="125"/>
      <c r="U9" s="125"/>
      <c r="V9" s="103"/>
      <c r="W9" s="125"/>
      <c r="X9" s="125">
        <f t="shared" si="2"/>
        <v>0</v>
      </c>
      <c r="Y9" s="125">
        <f t="shared" ref="Y9:Y14" si="7">+O9+P9+Q9+R9</f>
        <v>1689898.0399999998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2.7599999999999967</v>
      </c>
      <c r="D10" s="101"/>
      <c r="E10" s="101"/>
      <c r="F10" s="101">
        <f t="shared" si="3"/>
        <v>0</v>
      </c>
      <c r="G10" s="101">
        <f t="shared" si="4"/>
        <v>2.7599999999999967</v>
      </c>
      <c r="H10" s="101"/>
      <c r="I10" s="101"/>
      <c r="J10" s="101"/>
      <c r="K10" s="101"/>
      <c r="L10" s="101">
        <f t="shared" si="5"/>
        <v>2.7599999999999967</v>
      </c>
      <c r="M10" s="101"/>
      <c r="N10" s="101"/>
      <c r="O10" s="101">
        <f t="shared" si="6"/>
        <v>2.7599999999999967</v>
      </c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7"/>
        <v>2.7699999999999965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1482858.5199999996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418032.17999999947</v>
      </c>
      <c r="H11" s="101"/>
      <c r="I11" s="101"/>
      <c r="J11" s="101"/>
      <c r="K11" s="101"/>
      <c r="L11" s="101">
        <f t="shared" si="5"/>
        <v>1482858.5199999996</v>
      </c>
      <c r="M11" s="101">
        <v>-1498525.22</v>
      </c>
      <c r="N11" s="101">
        <v>74.25</v>
      </c>
      <c r="O11" s="101">
        <f t="shared" si="6"/>
        <v>-15592.450000000419</v>
      </c>
      <c r="P11" s="129">
        <v>1969666.27</v>
      </c>
      <c r="Q11" s="125"/>
      <c r="R11" s="125">
        <v>25269.4</v>
      </c>
      <c r="S11" s="125">
        <f>+P11+Q11+R11</f>
        <v>1994935.67</v>
      </c>
      <c r="T11" s="125"/>
      <c r="U11" s="128"/>
      <c r="V11" s="128"/>
      <c r="W11" s="125"/>
      <c r="X11" s="125">
        <f>+T11+U11+V11+W11</f>
        <v>0</v>
      </c>
      <c r="Y11" s="125">
        <f t="shared" si="7"/>
        <v>1979343.2199999995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977147.0199999999</v>
      </c>
      <c r="D12" s="125">
        <v>-876.14</v>
      </c>
      <c r="E12" s="101"/>
      <c r="F12" s="101">
        <f t="shared" si="3"/>
        <v>-876.14</v>
      </c>
      <c r="G12" s="101">
        <f t="shared" si="4"/>
        <v>976270.87999999989</v>
      </c>
      <c r="H12" s="101"/>
      <c r="I12" s="101"/>
      <c r="J12" s="101"/>
      <c r="K12" s="101"/>
      <c r="L12" s="101">
        <f t="shared" si="5"/>
        <v>977147.0199999999</v>
      </c>
      <c r="M12" s="101"/>
      <c r="N12" s="101"/>
      <c r="O12" s="101">
        <f t="shared" si="6"/>
        <v>977147.0199999999</v>
      </c>
      <c r="P12" s="125"/>
      <c r="Q12" s="125"/>
      <c r="R12" s="125"/>
      <c r="S12" s="125">
        <f t="shared" ref="S12:S14" si="8">+P12+Q12+R12</f>
        <v>0</v>
      </c>
      <c r="T12" s="125">
        <v>54</v>
      </c>
      <c r="U12" s="103"/>
      <c r="V12" s="128"/>
      <c r="W12" s="125"/>
      <c r="X12" s="125">
        <f t="shared" si="2"/>
        <v>54</v>
      </c>
      <c r="Y12" s="125">
        <f>+O12+X12</f>
        <v>977201.0199999999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>
        <f t="shared" si="6"/>
        <v>1995919.65</v>
      </c>
      <c r="P13" s="125"/>
      <c r="Q13" s="125"/>
      <c r="R13" s="125"/>
      <c r="S13" s="125">
        <f t="shared" si="8"/>
        <v>0</v>
      </c>
      <c r="T13" s="125"/>
      <c r="U13" s="125"/>
      <c r="V13" s="125"/>
      <c r="W13" s="125"/>
      <c r="X13" s="125">
        <f>+T13+U13+V13+W13</f>
        <v>0</v>
      </c>
      <c r="Y13" s="125">
        <f t="shared" si="7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>
        <f t="shared" si="6"/>
        <v>-4.0512531995773315E-8</v>
      </c>
      <c r="P14" s="135"/>
      <c r="Q14" s="135"/>
      <c r="R14" s="135"/>
      <c r="S14" s="132">
        <f t="shared" si="8"/>
        <v>0</v>
      </c>
      <c r="T14" s="117"/>
      <c r="U14" s="131"/>
      <c r="V14" s="131"/>
      <c r="W14" s="117"/>
      <c r="X14" s="135">
        <f>+T14+U14+V14+W14</f>
        <v>0</v>
      </c>
      <c r="Y14" s="135">
        <f t="shared" si="7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4" ht="13.8" x14ac:dyDescent="0.25">
      <c r="B28" s="105"/>
      <c r="N28" s="8"/>
      <c r="O28" s="8"/>
    </row>
    <row r="29" spans="1:24" ht="13.8" x14ac:dyDescent="0.25">
      <c r="N29" s="8"/>
      <c r="O29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OCTUBRE</vt:lpstr>
      <vt:lpstr>'CANON OCTUBRE'!Área_de_impresión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2024-02-23T15:40:15Z</cp:lastPrinted>
  <dcterms:created xsi:type="dcterms:W3CDTF">2007-04-18T23:17:12Z</dcterms:created>
  <dcterms:modified xsi:type="dcterms:W3CDTF">2024-03-05T17:59:07Z</dcterms:modified>
</cp:coreProperties>
</file>