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SETIEMBRE" sheetId="78" r:id="rId2"/>
  </sheets>
  <definedNames>
    <definedName name="_xlnm.Print_Area" localSheetId="1">'CANON SETIEMBRE'!$A$1:$V$15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O16" i="78" l="1"/>
  <c r="P8" i="78" l="1"/>
  <c r="P9" i="78"/>
  <c r="P11" i="78"/>
  <c r="U14" i="78" l="1"/>
  <c r="L14" i="78" l="1"/>
  <c r="L13" i="78"/>
  <c r="L12" i="78"/>
  <c r="L11" i="78"/>
  <c r="L10" i="78"/>
  <c r="L9" i="78"/>
  <c r="L8" i="78"/>
  <c r="U11" i="78" l="1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V10" i="78"/>
  <c r="F10" i="78"/>
  <c r="V9" i="78"/>
  <c r="F9" i="78"/>
  <c r="G9" i="78" s="1"/>
  <c r="V8" i="78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<sst xmlns="http://schemas.openxmlformats.org/spreadsheetml/2006/main" count="181" uniqueCount="127">
  <si>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</si>
  <si>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</si>
  <si>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</si>
  <si>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</si>
  <si>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</si>
  <si>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</si>
  <si>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</si>
  <si>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</si>
  <si>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</si>
  <si>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</si>
  <si>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</si>
  <si>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</si>
  <si>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</si>
  <si>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</si>
  <si>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</si>
  <si>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</si>
  <si>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</si>
  <si>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</si>
  <si>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</si>
  <si>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</si>
  <si>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</si>
  <si>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</si>
  <si>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</si>
  <si>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</si>
  <si>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</si>
  <si>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</si>
  <si>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</si>
  <si>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</si>
  <si>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</si>
  <si>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</si>
  <si>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</si>
  <si>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</si>
  <si>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</si>
  <si>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</si>
  <si>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</si>
  <si>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</si>
  <si>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</si>
  <si>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</si>
  <si>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</si>
  <si>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</si>
  <si>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</si>
  <si>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</si>
  <si>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</si>
  <si>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</si>
  <si>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</si>
  <si>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</si>
  <si>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</si>
  <si>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</si>
  <si>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</si>
  <si>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</si>
  <si>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</si>
  <si>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</si>
  <si>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</si>
  <si>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</si>
  <si>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</si>
  <si>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</si>
  <si>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</si>
  <si>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</si>
  <si>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</si>
  <si>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</si>
  <si>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</si>
  <si>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</si>
  <si>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</si>
  <si>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</si>
  <si>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</si>
  <si>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</si>
  <si>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</si>
  <si>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</si>
  <si>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</si>
  <si>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</si>
  <si>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</si>
  <si>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</si>
  <si>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</si>
  <si>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</si>
  <si>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</si>
  <si>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</si>
  <si>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</si>
  <si>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</si>
  <si>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</si>
  <si>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</si>
  <si>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</si>
  <si>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</si>
  <si>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</si>
  <si>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</si>
  <si>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</si>
  <si>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</si>
  <si>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</si>
  <si>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</si>
  <si>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</si>
  <si>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</si>
  <si>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</si>
  <si>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</si>
  <si>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</si>
  <si>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</si>
  <si>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</si>
  <si>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</si>
  <si>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</si>
  <si>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</si>
  <si>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</si>
  <si>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</si>
  <si>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</si>
  <si>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</si>
  <si>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</si>
  <si>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</si>
  <si>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</si>
  <si>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</si>
  <si>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</si>
  <si>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</si>
  <si>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</si>
  <si>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</si>
  <si>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</si>
  <si>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</si>
  <si>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</si>
  <si>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</si>
  <si>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</si>
  <si>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</si>
  <si>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</si>
  <si>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</si>
  <si>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</si>
  <si>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</si>
  <si>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</si>
  <si>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</si>
  <si>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</si>
  <si>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</si>
  <si>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</si>
  <si>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</si>
  <si>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SETIEMBRE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</si>
</sst>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activeCell="N8" sqref="N8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45169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45199</v>
      </c>
    </row>
    <row r="6" spans="1:26" ht="13.8" x14ac:dyDescent="0.25">
      <c r="A6" s="111"/>
      <c r="B6" s="107"/>
      <c r="C6" s="76">
        <v>28451483.16999995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26195927.089999989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120672.48999999999</v>
      </c>
      <c r="N6" s="76">
        <f>SUM(N8:N14)</f>
        <v>-1587900</v>
      </c>
      <c r="O6" s="76">
        <f t="shared" si="0"/>
        <v>130284.12</v>
      </c>
      <c r="P6" s="76">
        <f t="shared" si="0"/>
        <v>-1336943.3799999999</v>
      </c>
      <c r="Q6" s="76">
        <f t="shared" si="0"/>
        <v>202</v>
      </c>
      <c r="R6" s="76">
        <f t="shared" si="0"/>
        <v>0</v>
      </c>
      <c r="S6" s="76">
        <f t="shared" si="0"/>
        <v>-919587.83000000007</v>
      </c>
      <c r="T6" s="76">
        <f t="shared" si="0"/>
        <v>-1574412.76</v>
      </c>
      <c r="U6" s="76">
        <f t="shared" si="0"/>
        <v>-2493798.59</v>
      </c>
      <c r="V6" s="76">
        <f t="shared" si="0"/>
        <v>24620741.199999951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8366732.4899999909</v>
      </c>
      <c r="D8" s="129">
        <v>-56976.25</v>
      </c>
      <c r="E8" s="129">
        <v>56976.25</v>
      </c>
      <c r="F8" s="101">
        <f>+D8+E8</f>
        <v>0</v>
      </c>
      <c r="G8" s="101">
        <f>+C8+F8</f>
        <v>8366732.4899999909</v>
      </c>
      <c r="H8" s="101"/>
      <c r="I8" s="101"/>
      <c r="J8" s="101"/>
      <c r="K8" s="101"/>
      <c r="L8" s="101">
        <f>+C8+J8+K8</f>
        <v>8366732.4899999909</v>
      </c>
      <c r="M8" s="125"/>
      <c r="N8" s="116">
        <v>-1587900</v>
      </c>
      <c r="O8" s="125">
        <v>49745.53</v>
      </c>
      <c r="P8" s="125">
        <f>+M8+N8+O8</f>
        <v>-1538154.47</v>
      </c>
      <c r="Q8" s="125"/>
      <c r="R8" s="142"/>
      <c r="S8" s="125">
        <v>-452452.2</v>
      </c>
      <c r="T8" s="125">
        <v>-618557.73</v>
      </c>
      <c r="U8" s="125">
        <f t="shared" ref="U8:U12" si="1">+Q8+R8+S8+T8</f>
        <v>-1071009.93</v>
      </c>
      <c r="V8" s="125">
        <f>+L8+P8+U8</f>
        <v>5757568.0899999915</v>
      </c>
      <c r="W8" s="103"/>
      <c r="X8" s="103"/>
      <c r="Z8" s="103"/>
    </row>
    <row r="9" spans="1:26" ht="13.8" x14ac:dyDescent="0.3">
      <c r="A9" s="3" t="s">
        <v>95</v>
      </c>
      <c r="B9" s="109" t="s">
        <v>92</v>
      </c>
      <c r="C9" s="101">
        <v>1336607.43</v>
      </c>
      <c r="D9" s="101"/>
      <c r="E9" s="101"/>
      <c r="F9" s="101">
        <f t="shared" ref="F9:F13" si="2">+D9+E9</f>
        <v>0</v>
      </c>
      <c r="G9" s="101">
        <f t="shared" ref="G9:G13" si="3">+C9+F9</f>
        <v>1336607.43</v>
      </c>
      <c r="H9" s="101"/>
      <c r="I9" s="101"/>
      <c r="J9" s="101"/>
      <c r="K9" s="101"/>
      <c r="L9" s="101">
        <f t="shared" ref="L9:L14" si="4">+C9+J9+K9</f>
        <v>1336607.43</v>
      </c>
      <c r="M9" s="125">
        <v>120672.48999999999</v>
      </c>
      <c r="N9" s="125"/>
      <c r="O9" s="125">
        <v>6289.51</v>
      </c>
      <c r="P9" s="125">
        <f>+M9+N9+O9</f>
        <v>126961.99999999999</v>
      </c>
      <c r="Q9" s="125"/>
      <c r="R9" s="125"/>
      <c r="S9" s="103"/>
      <c r="T9" s="125">
        <v>-72403.5</v>
      </c>
      <c r="U9" s="125">
        <f t="shared" si="1"/>
        <v>-72403.5</v>
      </c>
      <c r="V9" s="125">
        <f t="shared" ref="V9:V14" si="5">+L9+P9+U9</f>
        <v>1391165.93</v>
      </c>
      <c r="W9" s="131"/>
      <c r="X9" s="103"/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2.7199999999999975</v>
      </c>
      <c r="D10" s="101"/>
      <c r="E10" s="101"/>
      <c r="F10" s="101">
        <f t="shared" si="2"/>
        <v>0</v>
      </c>
      <c r="G10" s="101">
        <f t="shared" si="3"/>
        <v>2.7199999999999975</v>
      </c>
      <c r="H10" s="101"/>
      <c r="I10" s="101"/>
      <c r="J10" s="101"/>
      <c r="K10" s="101"/>
      <c r="L10" s="101">
        <f t="shared" si="4"/>
        <v>2.7199999999999975</v>
      </c>
      <c r="M10" s="125"/>
      <c r="N10" s="125"/>
      <c r="O10" s="125"/>
      <c r="P10" s="125"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2.7299999999999973</v>
      </c>
      <c r="W10" s="139"/>
      <c r="X10" s="103"/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14796977.26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13732150.92</v>
      </c>
      <c r="H11" s="101"/>
      <c r="I11" s="101"/>
      <c r="J11" s="101"/>
      <c r="K11" s="101"/>
      <c r="L11" s="101">
        <f t="shared" si="4"/>
        <v>14796977.26</v>
      </c>
      <c r="M11" s="125"/>
      <c r="N11" s="125"/>
      <c r="O11" s="125">
        <v>74249.08</v>
      </c>
      <c r="P11" s="125">
        <f>+M11+N11+O11</f>
        <v>74249.08</v>
      </c>
      <c r="Q11" s="125"/>
      <c r="R11" s="128"/>
      <c r="S11" s="128">
        <v>-439443.63</v>
      </c>
      <c r="T11" s="125">
        <v>-883451.53</v>
      </c>
      <c r="U11" s="125">
        <f>+Q11+R11+S11+T11</f>
        <v>-1322895.1600000001</v>
      </c>
      <c r="V11" s="125">
        <f t="shared" si="5"/>
        <v>13548331.18</v>
      </c>
      <c r="W11" s="133"/>
      <c r="X11" s="103"/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765390.0199999999</v>
      </c>
      <c r="D12" s="125">
        <v>-876.14</v>
      </c>
      <c r="E12" s="101"/>
      <c r="F12" s="101">
        <f t="shared" si="2"/>
        <v>-876.14</v>
      </c>
      <c r="G12" s="101">
        <f t="shared" si="3"/>
        <v>764513.87999999989</v>
      </c>
      <c r="H12" s="101"/>
      <c r="I12" s="101"/>
      <c r="J12" s="101"/>
      <c r="K12" s="101"/>
      <c r="L12" s="101">
        <f t="shared" si="4"/>
        <v>765390.0199999999</v>
      </c>
      <c r="M12" s="125"/>
      <c r="N12" s="125"/>
      <c r="O12" s="125"/>
      <c r="P12" s="125">
        <f t="shared" ref="P12:P14" si="6">+M12+N12+O12</f>
        <v>0</v>
      </c>
      <c r="Q12" s="125">
        <v>202</v>
      </c>
      <c r="R12" s="103"/>
      <c r="S12" s="128">
        <v>-26742</v>
      </c>
      <c r="T12" s="125"/>
      <c r="U12" s="125">
        <f t="shared" si="1"/>
        <v>-26540</v>
      </c>
      <c r="V12" s="125">
        <f t="shared" si="5"/>
        <v>738850.0199999999</v>
      </c>
      <c r="W12" s="139"/>
      <c r="X12" s="103"/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1189853.5999999596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1189853.5999999596</v>
      </c>
      <c r="M14" s="141"/>
      <c r="N14" s="141"/>
      <c r="O14" s="141"/>
      <c r="P14" s="136">
        <f t="shared" si="6"/>
        <v>0</v>
      </c>
      <c r="Q14" s="117"/>
      <c r="R14" s="135"/>
      <c r="S14" s="135">
        <v>-950</v>
      </c>
      <c r="T14" s="117"/>
      <c r="U14" s="141">
        <f>+Q14+R14+S14+T14</f>
        <v>-950</v>
      </c>
      <c r="V14" s="141">
        <f t="shared" si="5"/>
        <v>1188903.5999999596</v>
      </c>
      <c r="W14" s="131"/>
      <c r="X14" s="103"/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O16" s="103">
        <f>+M6+O6+Q6</f>
        <v>251158.61</v>
      </c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SETIEMBRE</vt:lpstr>
      <vt:lpstr>'CANON SETIEMBRE'!Área_de_impresión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2023-10-13T22:13:51Z</cp:lastPrinted>
  <dcterms:created xsi:type="dcterms:W3CDTF">2007-04-18T23:17:12Z</dcterms:created>
  <dcterms:modified xsi:type="dcterms:W3CDTF">2023-10-13T23:03:28Z</dcterms:modified>
</cp:coreProperties>
</file>