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MARZO" sheetId="5" r:id="rId1"/>
  </sheets>
  <definedNames>
    <definedName name="_xlnm.Print_Area" localSheetId="0">MARZO!$A$1:$AP$228</definedName>
    <definedName name="_xlnm.Print_Titles" localSheetId="0">MARZO!$2:$4</definedName>
  </definedNames>
  <calcPr calcId="145621"/>
</workbook>
</file>

<file path=xl/calcChain.xml><?xml version="1.0" encoding="utf-8"?>
<calcChain xmlns="http://schemas.openxmlformats.org/spreadsheetml/2006/main">
  <c r="AE153" i="5" l="1"/>
  <c r="AC153" i="5"/>
  <c r="AD153" i="5"/>
  <c r="AB153" i="5"/>
  <c r="AE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84" i="5"/>
  <c r="AD84" i="5"/>
  <c r="AC84" i="5"/>
  <c r="AB84" i="5"/>
  <c r="D147" i="5"/>
  <c r="F122" i="5"/>
  <c r="G122" i="5"/>
  <c r="E106" i="5"/>
  <c r="D106" i="5"/>
  <c r="C106" i="5"/>
  <c r="D156" i="5"/>
  <c r="F84" i="5"/>
  <c r="F33" i="5"/>
  <c r="AD85" i="5" l="1"/>
  <c r="AB85" i="5"/>
  <c r="AC85" i="5"/>
  <c r="C82" i="5" l="1"/>
  <c r="C74" i="5"/>
  <c r="F123" i="5" l="1"/>
  <c r="G123" i="5"/>
  <c r="F76" i="5"/>
  <c r="F77" i="5"/>
  <c r="F78" i="5"/>
  <c r="F79" i="5"/>
  <c r="D26" i="5"/>
  <c r="D32" i="5"/>
  <c r="D34" i="5" l="1"/>
  <c r="C34" i="5"/>
  <c r="C32" i="5"/>
  <c r="C26" i="5"/>
  <c r="D82" i="5"/>
  <c r="F134" i="5"/>
  <c r="G134" i="5"/>
  <c r="F135" i="5"/>
  <c r="G135" i="5"/>
  <c r="F136" i="5"/>
  <c r="G136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G133" i="5"/>
  <c r="F133" i="5"/>
  <c r="G132" i="5"/>
  <c r="F132" i="5"/>
  <c r="G131" i="5"/>
  <c r="F131" i="5"/>
  <c r="G130" i="5"/>
  <c r="F130" i="5"/>
  <c r="G129" i="5"/>
  <c r="F129" i="5"/>
  <c r="E127" i="5"/>
  <c r="D127" i="5"/>
  <c r="C127" i="5"/>
  <c r="G124" i="5"/>
  <c r="F124" i="5"/>
  <c r="G121" i="5"/>
  <c r="F121" i="5"/>
  <c r="E119" i="5"/>
  <c r="D119" i="5"/>
  <c r="C119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E82" i="5"/>
  <c r="G79" i="5"/>
  <c r="G78" i="5"/>
  <c r="G77" i="5"/>
  <c r="G76" i="5"/>
  <c r="E74" i="5"/>
  <c r="D74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E38" i="5"/>
  <c r="D38" i="5"/>
  <c r="C38" i="5"/>
  <c r="G35" i="5"/>
  <c r="F35" i="5"/>
  <c r="F34" i="5" s="1"/>
  <c r="E34" i="5"/>
  <c r="G33" i="5"/>
  <c r="F32" i="5"/>
  <c r="E32" i="5"/>
  <c r="G31" i="5"/>
  <c r="F31" i="5"/>
  <c r="G30" i="5"/>
  <c r="F30" i="5"/>
  <c r="G29" i="5"/>
  <c r="F29" i="5"/>
  <c r="G28" i="5"/>
  <c r="F28" i="5"/>
  <c r="G27" i="5"/>
  <c r="F27" i="5"/>
  <c r="E26" i="5"/>
  <c r="G22" i="5"/>
  <c r="F22" i="5"/>
  <c r="G21" i="5"/>
  <c r="F21" i="5"/>
  <c r="G20" i="5"/>
  <c r="F20" i="5"/>
  <c r="G19" i="5"/>
  <c r="F19" i="5"/>
  <c r="G18" i="5"/>
  <c r="F18" i="5"/>
  <c r="E16" i="5"/>
  <c r="D16" i="5"/>
  <c r="C16" i="5"/>
  <c r="G14" i="5"/>
  <c r="F14" i="5"/>
  <c r="G13" i="5"/>
  <c r="F13" i="5"/>
  <c r="F106" i="5" l="1"/>
  <c r="G34" i="5"/>
  <c r="G106" i="5"/>
  <c r="G26" i="5"/>
  <c r="F119" i="5"/>
  <c r="G32" i="5"/>
  <c r="G127" i="5"/>
  <c r="F82" i="5"/>
  <c r="G74" i="5"/>
  <c r="F16" i="5"/>
  <c r="G16" i="5"/>
  <c r="F38" i="5"/>
  <c r="F74" i="5"/>
  <c r="G82" i="5"/>
  <c r="F26" i="5"/>
  <c r="G38" i="5"/>
  <c r="F127" i="5"/>
  <c r="G119" i="5"/>
  <c r="G12" i="5" l="1"/>
  <c r="G9" i="5"/>
  <c r="F12" i="5"/>
  <c r="F9" i="5" s="1"/>
</calcChain>
</file>

<file path=xl/sharedStrings.xml><?xml version="1.0" encoding="utf-8"?>
<sst xmlns="http://schemas.openxmlformats.org/spreadsheetml/2006/main" count="270" uniqueCount="105">
  <si>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</si>
  <si>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</si>
  <si>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</si>
  <si>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</si>
  <si>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</si>
  <si>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</si>
  <si>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</si>
  <si>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</si>
  <si>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</si>
  <si>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</si>
  <si>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</si>
  <si>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</si>
  <si>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</si>
  <si>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</si>
  <si>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</si>
  <si>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</si>
  <si>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</si>
  <si>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</si>
  <si>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</si>
  <si>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</si>
  <si>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</si>
  <si>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</si>
  <si>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</si>
  <si>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</si>
  <si>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</si>
  <si>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</si>
  <si>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</si>
  <si>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</si>
  <si>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</si>
  <si>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</si>
  <si>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</si>
  <si>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</si>
  <si>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</si>
  <si>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</si>
  <si>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</si>
  <si>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</si>
  <si>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</si>
  <si>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</si>
  <si>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</si>
  <si>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</si>
  <si>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</si>
  <si>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</si>
  <si>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</si>
  <si>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</si>
  <si>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</si>
  <si>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</si>
  <si>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</si>
  <si>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</si>
  <si>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</si>
  <si>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</si>
  <si>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</si>
  <si>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</si>
  <si>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</si>
  <si>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</si>
  <si>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</si>
  <si>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</si>
  <si>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</si>
  <si>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</si>
  <si>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</si>
  <si>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</si>
  <si>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</si>
  <si>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</si>
  <si>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</si>
  <si>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</si>
  <si>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</si>
  <si>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</si>
  <si>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</si>
  <si>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</si>
  <si>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</si>
  <si>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</si>
  <si>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</si>
  <si>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</si>
  <si>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</si>
  <si>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</si>
  <si>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</si>
  <si>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</si>
  <si>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</si>
  <si>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</si>
  <si>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</si>
  <si>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</si>
  <si>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</si>
  <si>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</si>
  <si>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</si>
  <si>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</si>
  <si>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</si>
  <si>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</si>
  <si>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</si>
  <si>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</si>
  <si>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</si>
  <si>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</si>
  <si>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</si>
  <si>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</si>
  <si>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</si>
  <si>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</si>
  <si>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</si>
  <si>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</si>
  <si>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</si>
  <si>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</si>
  <si>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</si>
  <si>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OTRAS</t>
  </si>
  <si>
    <t>OTROS</t>
  </si>
  <si>
    <t>PROYECTOS</t>
  </si>
  <si>
    <t>ACTIVIDADES</t>
  </si>
  <si>
    <t xml:space="preserve"> EJECUCIÓN PRESUPUESTAL ENERO -  MARZO 2023</t>
  </si>
  <si>
    <t>FUENTE: SIAF - MODULO PRESUPUESTAL PLIEGO, FECHA DE CONSULTA (21.04.2023)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</si>
</sst>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0"/>
      <name val="Calibri"/>
      <family val="2"/>
      <scheme val="minor"/>
    </font>
    <font>
      <sz val="7.7"/>
      <color theme="0"/>
      <name val="Arial"/>
      <family val="2"/>
    </font>
    <font>
      <sz val="7.7"/>
      <name val="Arial"/>
      <family val="2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sz val="7.5"/>
      <color theme="0"/>
      <name val="Arial"/>
      <family val="2"/>
    </font>
    <font>
      <sz val="7.5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2" applyNumberFormat="0" applyAlignment="0" applyProtection="0"/>
    <xf numFmtId="0" fontId="31" fillId="14" borderId="13" applyNumberFormat="0" applyAlignment="0" applyProtection="0"/>
    <xf numFmtId="0" fontId="32" fillId="14" borderId="12" applyNumberFormat="0" applyAlignment="0" applyProtection="0"/>
    <xf numFmtId="0" fontId="33" fillId="0" borderId="14" applyNumberFormat="0" applyFill="0" applyAlignment="0" applyProtection="0"/>
    <xf numFmtId="0" fontId="4" fillId="15" borderId="15" applyNumberFormat="0" applyAlignment="0" applyProtection="0"/>
    <xf numFmtId="0" fontId="34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5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13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/>
    <xf numFmtId="3" fontId="12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3" fillId="5" borderId="6" xfId="1" applyFont="1" applyFill="1" applyBorder="1" applyAlignment="1">
      <alignment vertical="center" wrapText="1"/>
    </xf>
    <xf numFmtId="3" fontId="13" fillId="5" borderId="0" xfId="1" applyNumberFormat="1" applyFont="1" applyFill="1" applyBorder="1" applyAlignment="1">
      <alignment horizontal="right" vertical="center"/>
    </xf>
    <xf numFmtId="9" fontId="13" fillId="5" borderId="5" xfId="1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3" fontId="14" fillId="6" borderId="1" xfId="0" applyNumberFormat="1" applyFont="1" applyFill="1" applyBorder="1" applyAlignment="1">
      <alignment horizontal="right" vertical="center"/>
    </xf>
    <xf numFmtId="9" fontId="14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5" fillId="4" borderId="0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 readingOrder="1"/>
    </xf>
    <xf numFmtId="0" fontId="13" fillId="9" borderId="1" xfId="1" applyFont="1" applyFill="1" applyBorder="1" applyAlignment="1">
      <alignment horizontal="left" vertical="center" wrapText="1" indent="2" readingOrder="1"/>
    </xf>
    <xf numFmtId="3" fontId="13" fillId="9" borderId="1" xfId="1" applyNumberFormat="1" applyFont="1" applyFill="1" applyBorder="1" applyAlignment="1">
      <alignment horizontal="right" vertical="center" wrapText="1" readingOrder="1"/>
    </xf>
    <xf numFmtId="9" fontId="13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3" fillId="9" borderId="1" xfId="1" applyNumberFormat="1" applyFont="1" applyFill="1" applyBorder="1" applyAlignment="1">
      <alignment horizontal="right" vertical="center" wrapText="1"/>
    </xf>
    <xf numFmtId="0" fontId="16" fillId="8" borderId="1" xfId="0" applyFont="1" applyFill="1" applyBorder="1" applyAlignment="1">
      <alignment horizontal="left" vertical="center" indent="2"/>
    </xf>
    <xf numFmtId="3" fontId="16" fillId="8" borderId="1" xfId="0" applyNumberFormat="1" applyFont="1" applyFill="1" applyBorder="1" applyAlignment="1">
      <alignment horizontal="right" vertical="center"/>
    </xf>
    <xf numFmtId="9" fontId="16" fillId="8" borderId="1" xfId="0" applyNumberFormat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indent="6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 indent="6"/>
    </xf>
    <xf numFmtId="0" fontId="18" fillId="4" borderId="0" xfId="0" applyFont="1" applyFill="1" applyBorder="1" applyAlignment="1">
      <alignment horizontal="right" vertical="center"/>
    </xf>
    <xf numFmtId="3" fontId="18" fillId="4" borderId="0" xfId="0" applyNumberFormat="1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6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 wrapText="1" indent="3" readingOrder="1"/>
    </xf>
    <xf numFmtId="0" fontId="37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right" vertical="center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right" vertical="center"/>
    </xf>
    <xf numFmtId="0" fontId="38" fillId="4" borderId="0" xfId="0" applyFont="1" applyFill="1"/>
    <xf numFmtId="0" fontId="38" fillId="4" borderId="0" xfId="0" applyFont="1" applyFill="1" applyAlignment="1">
      <alignment horizontal="right" vertical="center"/>
    </xf>
    <xf numFmtId="0" fontId="39" fillId="4" borderId="0" xfId="0" applyFont="1" applyFill="1" applyAlignment="1">
      <alignment vertical="center"/>
    </xf>
    <xf numFmtId="0" fontId="39" fillId="4" borderId="0" xfId="0" applyFont="1" applyFill="1"/>
    <xf numFmtId="0" fontId="38" fillId="4" borderId="0" xfId="0" applyFont="1" applyFill="1" applyAlignment="1">
      <alignment vertical="center"/>
    </xf>
    <xf numFmtId="0" fontId="37" fillId="4" borderId="0" xfId="0" applyFont="1" applyFill="1"/>
    <xf numFmtId="0" fontId="37" fillId="4" borderId="0" xfId="0" applyFont="1" applyFill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wrapText="1" readingOrder="1"/>
    </xf>
    <xf numFmtId="10" fontId="36" fillId="0" borderId="0" xfId="0" applyNumberFormat="1" applyFont="1" applyFill="1" applyBorder="1" applyAlignment="1">
      <alignment vertical="center"/>
    </xf>
    <xf numFmtId="3" fontId="36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3" fontId="40" fillId="0" borderId="0" xfId="0" applyNumberFormat="1" applyFont="1" applyFill="1" applyBorder="1"/>
    <xf numFmtId="10" fontId="37" fillId="0" borderId="0" xfId="0" applyNumberFormat="1" applyFont="1" applyFill="1" applyBorder="1"/>
    <xf numFmtId="3" fontId="37" fillId="0" borderId="0" xfId="0" applyNumberFormat="1" applyFont="1" applyFill="1" applyBorder="1"/>
    <xf numFmtId="0" fontId="36" fillId="0" borderId="0" xfId="0" applyFont="1" applyFill="1" applyBorder="1"/>
    <xf numFmtId="0" fontId="37" fillId="0" borderId="0" xfId="0" applyFont="1" applyFill="1" applyBorder="1" applyAlignment="1">
      <alignment vertical="center"/>
    </xf>
    <xf numFmtId="3" fontId="36" fillId="0" borderId="0" xfId="1" applyNumberFormat="1" applyFont="1" applyFill="1" applyBorder="1" applyAlignment="1">
      <alignment horizontal="right" vertical="center" wrapText="1" readingOrder="1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/>
    <xf numFmtId="0" fontId="38" fillId="0" borderId="0" xfId="0" applyFont="1" applyFill="1" applyBorder="1" applyAlignment="1">
      <alignment vertical="center"/>
    </xf>
    <xf numFmtId="0" fontId="38" fillId="4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36" fillId="4" borderId="0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left" vertical="center" wrapText="1" indent="3" readingOrder="1"/>
    </xf>
    <xf numFmtId="0" fontId="36" fillId="4" borderId="0" xfId="0" applyFont="1" applyFill="1" applyBorder="1"/>
    <xf numFmtId="0" fontId="37" fillId="4" borderId="0" xfId="0" applyFont="1" applyFill="1" applyBorder="1"/>
    <xf numFmtId="0" fontId="37" fillId="4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wrapText="1"/>
    </xf>
    <xf numFmtId="10" fontId="41" fillId="0" borderId="0" xfId="0" applyNumberFormat="1" applyFont="1" applyFill="1" applyBorder="1" applyAlignment="1">
      <alignment wrapText="1"/>
    </xf>
    <xf numFmtId="0" fontId="42" fillId="0" borderId="0" xfId="0" applyFont="1" applyFill="1" applyBorder="1" applyAlignment="1">
      <alignment horizontal="left" vertical="center" wrapText="1"/>
    </xf>
    <xf numFmtId="3" fontId="42" fillId="0" borderId="0" xfId="1" applyNumberFormat="1" applyFont="1" applyFill="1" applyBorder="1" applyAlignment="1">
      <alignment horizontal="right" vertical="center" wrapText="1"/>
    </xf>
    <xf numFmtId="0" fontId="41" fillId="4" borderId="0" xfId="0" applyFont="1" applyFill="1" applyBorder="1" applyAlignment="1">
      <alignment wrapText="1"/>
    </xf>
    <xf numFmtId="0" fontId="3" fillId="0" borderId="0" xfId="0" applyFont="1" applyBorder="1"/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02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EJECUCIÓN POR CATEGORÍAS DE GASTO A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MARZO 2023</a:t>
            </a:r>
          </a:p>
        </c:rich>
      </c:tx>
      <c:layout>
        <c:manualLayout>
          <c:xMode val="edge"/>
          <c:yMode val="edge"/>
          <c:x val="0.21750288676934909"/>
          <c:y val="3.93954367349769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72701627375643"/>
          <c:y val="0.19490227680759492"/>
          <c:w val="0.77964545059750545"/>
          <c:h val="0.74235729441349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MARZO!$C$11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MARZO!$C$12:$C$14</c:f>
              <c:numCache>
                <c:formatCode>#,##0</c:formatCode>
                <c:ptCount val="3"/>
                <c:pt idx="0">
                  <c:v>2188871314</c:v>
                </c:pt>
                <c:pt idx="1">
                  <c:v>652245531</c:v>
                </c:pt>
                <c:pt idx="2">
                  <c:v>48470055</c:v>
                </c:pt>
              </c:numCache>
            </c:numRef>
          </c:val>
        </c:ser>
        <c:ser>
          <c:idx val="0"/>
          <c:order val="1"/>
          <c:tx>
            <c:strRef>
              <c:f>MARZO!$D$11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0263316209767446E-3"/>
                  <c:y val="-2.0444294770027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MARZO!$D$12:$D$14</c:f>
              <c:numCache>
                <c:formatCode>#,##0</c:formatCode>
                <c:ptCount val="3"/>
                <c:pt idx="0">
                  <c:v>2409747881</c:v>
                </c:pt>
                <c:pt idx="1">
                  <c:v>899320705</c:v>
                </c:pt>
                <c:pt idx="2">
                  <c:v>48470055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02272"/>
        <c:axId val="88924544"/>
      </c:barChart>
      <c:lineChart>
        <c:grouping val="standard"/>
        <c:varyColors val="0"/>
        <c:ser>
          <c:idx val="2"/>
          <c:order val="2"/>
          <c:tx>
            <c:strRef>
              <c:f>MARZO!$E$11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MARZO!$G$12:$G$14</c:f>
              <c:numCache>
                <c:formatCode>0%</c:formatCode>
                <c:ptCount val="3"/>
                <c:pt idx="0">
                  <c:v>0.24641351017749893</c:v>
                </c:pt>
                <c:pt idx="1">
                  <c:v>0.11763693019833231</c:v>
                </c:pt>
                <c:pt idx="2">
                  <c:v>7.5807630092435421E-2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26080"/>
        <c:axId val="88927616"/>
      </c:lineChart>
      <c:catAx>
        <c:axId val="889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8924544"/>
        <c:crosses val="autoZero"/>
        <c:auto val="1"/>
        <c:lblAlgn val="ctr"/>
        <c:lblOffset val="100"/>
        <c:noMultiLvlLbl val="0"/>
      </c:catAx>
      <c:valAx>
        <c:axId val="88924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8902272"/>
        <c:crosses val="autoZero"/>
        <c:crossBetween val="between"/>
      </c:valAx>
      <c:catAx>
        <c:axId val="88926080"/>
        <c:scaling>
          <c:orientation val="minMax"/>
        </c:scaling>
        <c:delete val="1"/>
        <c:axPos val="b"/>
        <c:majorTickMark val="out"/>
        <c:minorTickMark val="none"/>
        <c:tickLblPos val="nextTo"/>
        <c:crossAx val="88927616"/>
        <c:crosses val="autoZero"/>
        <c:auto val="1"/>
        <c:lblAlgn val="ctr"/>
        <c:lblOffset val="100"/>
        <c:noMultiLvlLbl val="0"/>
      </c:catAx>
      <c:valAx>
        <c:axId val="889276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8926080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627345967484398"/>
          <c:y val="0.56967399559755449"/>
          <c:w val="0.10378843177147234"/>
          <c:h val="0.1000437321572427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</a:t>
            </a:r>
            <a:r>
              <a:rPr lang="es-PE" sz="1800" b="1" i="0" u="none" strike="noStrike" baseline="0">
                <a:effectLst/>
              </a:rPr>
              <a:t>á</a:t>
            </a:r>
            <a:r>
              <a:rPr lang="es-PE"/>
              <a:t>fico N° 01</a:t>
            </a:r>
          </a:p>
          <a:p>
            <a:pPr>
              <a:defRPr/>
            </a:pPr>
            <a:r>
              <a:rPr lang="es-PE"/>
              <a:t> PLIEGO 445 GOBIERNO REGIONAL DE CAJAMARCA</a:t>
            </a:r>
          </a:p>
          <a:p>
            <a:pPr>
              <a:defRPr/>
            </a:pPr>
            <a:r>
              <a:rPr lang="es-PE"/>
              <a:t>EJECUCIÓN PRESUPUESTAL, ACUMULADO POR TODA FUENTE DE FINANCIAMIENTO </a:t>
            </a:r>
          </a:p>
          <a:p>
            <a:pPr>
              <a:defRPr/>
            </a:pPr>
            <a:r>
              <a:rPr lang="es-PE"/>
              <a:t>ENERO - MARZO 2023</a:t>
            </a:r>
          </a:p>
        </c:rich>
      </c:tx>
      <c:layout>
        <c:manualLayout>
          <c:xMode val="edge"/>
          <c:yMode val="edge"/>
          <c:x val="0.14681181026444012"/>
          <c:y val="4.748109831783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3980463331118"/>
          <c:y val="0.2096417776425939"/>
          <c:w val="0.76851456503959881"/>
          <c:h val="0.680131154049110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1.77633079561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237642279044272E-3"/>
                  <c:y val="-1.63968996518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MARZO!$C$8:$E$8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MARZO!$C$9:$E$9</c:f>
              <c:numCache>
                <c:formatCode>#,##0</c:formatCode>
                <c:ptCount val="3"/>
                <c:pt idx="0">
                  <c:v>2889586900</c:v>
                </c:pt>
                <c:pt idx="1">
                  <c:v>3357538641</c:v>
                </c:pt>
                <c:pt idx="2">
                  <c:v>703262161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65888"/>
        <c:axId val="88967424"/>
      </c:barChart>
      <c:catAx>
        <c:axId val="889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8967424"/>
        <c:crosses val="autoZero"/>
        <c:auto val="1"/>
        <c:lblAlgn val="ctr"/>
        <c:lblOffset val="100"/>
        <c:noMultiLvlLbl val="0"/>
      </c:catAx>
      <c:valAx>
        <c:axId val="889674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896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05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ACTIVIDADES: EJECUCIÓN POR FUENTE DE FINANCIAMIENTO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MARZO 2023</a:t>
            </a:r>
          </a:p>
        </c:rich>
      </c:tx>
      <c:layout>
        <c:manualLayout>
          <c:xMode val="edge"/>
          <c:yMode val="edge"/>
          <c:x val="0.15685295746199651"/>
          <c:y val="4.7638627146179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17057972610691"/>
          <c:y val="0.22022738642048298"/>
          <c:w val="0.78697171414638933"/>
          <c:h val="0.5653682902057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MARZO!$C$75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MARZO!$B$76:$B$79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MARZO!$C$76:$C$79</c:f>
              <c:numCache>
                <c:formatCode>#,##0</c:formatCode>
                <c:ptCount val="4"/>
                <c:pt idx="0">
                  <c:v>2199865880</c:v>
                </c:pt>
                <c:pt idx="1">
                  <c:v>8432808</c:v>
                </c:pt>
                <c:pt idx="2">
                  <c:v>324616</c:v>
                </c:pt>
                <c:pt idx="3">
                  <c:v>53145697</c:v>
                </c:pt>
              </c:numCache>
            </c:numRef>
          </c:val>
        </c:ser>
        <c:ser>
          <c:idx val="1"/>
          <c:order val="1"/>
          <c:tx>
            <c:strRef>
              <c:f>MARZO!$D$75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MARZO!$B$76:$B$79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MARZO!$D$76:$D$79</c:f>
              <c:numCache>
                <c:formatCode>#,##0</c:formatCode>
                <c:ptCount val="4"/>
                <c:pt idx="0">
                  <c:v>2330354314</c:v>
                </c:pt>
                <c:pt idx="1">
                  <c:v>15371114</c:v>
                </c:pt>
                <c:pt idx="2">
                  <c:v>77816291</c:v>
                </c:pt>
                <c:pt idx="3">
                  <c:v>65271305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14272"/>
        <c:axId val="89428352"/>
      </c:barChart>
      <c:lineChart>
        <c:grouping val="stacked"/>
        <c:varyColors val="0"/>
        <c:ser>
          <c:idx val="2"/>
          <c:order val="2"/>
          <c:tx>
            <c:strRef>
              <c:f>MARZO!$E$75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MARZO!$B$76:$B$79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MARZO!$G$76:$G$79</c:f>
              <c:numCache>
                <c:formatCode>0%</c:formatCode>
                <c:ptCount val="4"/>
                <c:pt idx="0">
                  <c:v>0.25141677532904122</c:v>
                </c:pt>
                <c:pt idx="1">
                  <c:v>0.13289017308699941</c:v>
                </c:pt>
                <c:pt idx="2">
                  <c:v>8.6531662116869593E-2</c:v>
                </c:pt>
                <c:pt idx="3">
                  <c:v>6.4503398545501731E-2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9888"/>
        <c:axId val="89431424"/>
      </c:lineChart>
      <c:catAx>
        <c:axId val="894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9428352"/>
        <c:crosses val="autoZero"/>
        <c:auto val="1"/>
        <c:lblAlgn val="ctr"/>
        <c:lblOffset val="100"/>
        <c:noMultiLvlLbl val="0"/>
      </c:catAx>
      <c:valAx>
        <c:axId val="89428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9414272"/>
        <c:crosses val="autoZero"/>
        <c:crossBetween val="between"/>
      </c:valAx>
      <c:catAx>
        <c:axId val="89429888"/>
        <c:scaling>
          <c:orientation val="minMax"/>
        </c:scaling>
        <c:delete val="1"/>
        <c:axPos val="b"/>
        <c:majorTickMark val="out"/>
        <c:minorTickMark val="none"/>
        <c:tickLblPos val="nextTo"/>
        <c:crossAx val="89431424"/>
        <c:crosses val="autoZero"/>
        <c:auto val="1"/>
        <c:lblAlgn val="ctr"/>
        <c:lblOffset val="100"/>
        <c:noMultiLvlLbl val="0"/>
      </c:catAx>
      <c:valAx>
        <c:axId val="894314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9429888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07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PROYECTOS: EJECUCIÓN POR FUENTE DE FINANCIAMIENTO A NIVEL DE PLIEGO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MARZO 2023</a:t>
            </a:r>
          </a:p>
        </c:rich>
      </c:tx>
      <c:layout>
        <c:manualLayout>
          <c:xMode val="edge"/>
          <c:yMode val="edge"/>
          <c:x val="0.14021043710839928"/>
          <c:y val="4.4781629918774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8513536941849465"/>
          <c:w val="0.80266670565067688"/>
          <c:h val="0.65822650223947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MARZO!$C$75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MARZO!$B$121:$B$124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MARZO!$C$121:$C$124</c:f>
              <c:numCache>
                <c:formatCode>#,##0</c:formatCode>
                <c:ptCount val="4"/>
                <c:pt idx="0">
                  <c:v>91309439</c:v>
                </c:pt>
                <c:pt idx="1">
                  <c:v>0</c:v>
                </c:pt>
                <c:pt idx="2">
                  <c:v>2000000</c:v>
                </c:pt>
                <c:pt idx="3">
                  <c:v>534508460</c:v>
                </c:pt>
              </c:numCache>
            </c:numRef>
          </c:val>
        </c:ser>
        <c:ser>
          <c:idx val="1"/>
          <c:order val="1"/>
          <c:tx>
            <c:strRef>
              <c:f>MARZO!$D$75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MARZO!$B$121:$B$124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MARZO!$D$121:$D$124</c:f>
              <c:numCache>
                <c:formatCode>#,##0</c:formatCode>
                <c:ptCount val="4"/>
                <c:pt idx="0">
                  <c:v>218148216</c:v>
                </c:pt>
                <c:pt idx="1">
                  <c:v>19368756</c:v>
                </c:pt>
                <c:pt idx="2">
                  <c:v>2000000</c:v>
                </c:pt>
                <c:pt idx="3">
                  <c:v>629208645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38560"/>
        <c:axId val="89540096"/>
      </c:barChart>
      <c:lineChart>
        <c:grouping val="standard"/>
        <c:varyColors val="0"/>
        <c:ser>
          <c:idx val="2"/>
          <c:order val="2"/>
          <c:tx>
            <c:strRef>
              <c:f>MARZO!$E$75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1.013843999903565E-2"/>
                  <c:y val="-2.5624312793786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MARZO!$B$121:$B$124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MARZO!$G$121:$G$124</c:f>
              <c:numCache>
                <c:formatCode>0%</c:formatCode>
                <c:ptCount val="4"/>
                <c:pt idx="0">
                  <c:v>0.12474273912925329</c:v>
                </c:pt>
                <c:pt idx="1">
                  <c:v>0.94069433266648617</c:v>
                </c:pt>
                <c:pt idx="2">
                  <c:v>0</c:v>
                </c:pt>
                <c:pt idx="3">
                  <c:v>9.3693951074051124E-2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1632"/>
        <c:axId val="89547520"/>
      </c:lineChart>
      <c:catAx>
        <c:axId val="89538560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9540096"/>
        <c:crosses val="autoZero"/>
        <c:auto val="1"/>
        <c:lblAlgn val="ctr"/>
        <c:lblOffset val="100"/>
        <c:noMultiLvlLbl val="0"/>
      </c:catAx>
      <c:valAx>
        <c:axId val="895400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9538560"/>
        <c:crosses val="autoZero"/>
        <c:crossBetween val="between"/>
      </c:valAx>
      <c:catAx>
        <c:axId val="895416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9547520"/>
        <c:crosses val="autoZero"/>
        <c:auto val="1"/>
        <c:lblAlgn val="ctr"/>
        <c:lblOffset val="100"/>
        <c:noMultiLvlLbl val="0"/>
      </c:catAx>
      <c:valAx>
        <c:axId val="895475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89541632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 b="1" i="0" baseline="0">
                <a:effectLst/>
              </a:rPr>
              <a:t>Gráfico N° 04</a:t>
            </a:r>
            <a:endParaRPr lang="es-PE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ACTIVIDADES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ENERO - MARZO 2023</a:t>
            </a:r>
          </a:p>
        </c:rich>
      </c:tx>
      <c:layout>
        <c:manualLayout>
          <c:xMode val="edge"/>
          <c:yMode val="edge"/>
          <c:x val="0.18038587677581414"/>
          <c:y val="3.04587298763426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9589201364774023"/>
          <c:w val="0.76924851311415343"/>
          <c:h val="0.685303173658766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MARZO!$AC$77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MARZO!$AA$78:$AA$84</c:f>
              <c:strCache>
                <c:ptCount val="7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25: DEUDA PUBLICA</c:v>
                </c:pt>
                <c:pt idx="4">
                  <c:v>03: PLANEAMIENTO, GESTION Y RESERVA DE CONTINGENCIA</c:v>
                </c:pt>
                <c:pt idx="5">
                  <c:v>15: TRANSPORTE</c:v>
                </c:pt>
                <c:pt idx="6">
                  <c:v>OTRAS</c:v>
                </c:pt>
              </c:strCache>
            </c:strRef>
          </c:cat>
          <c:val>
            <c:numRef>
              <c:f>MARZO!$AC$78:$AC$84</c:f>
              <c:numCache>
                <c:formatCode>#,##0</c:formatCode>
                <c:ptCount val="7"/>
                <c:pt idx="0">
                  <c:v>1541876847</c:v>
                </c:pt>
                <c:pt idx="1">
                  <c:v>710998767</c:v>
                </c:pt>
                <c:pt idx="2">
                  <c:v>84617246</c:v>
                </c:pt>
                <c:pt idx="3">
                  <c:v>48470055</c:v>
                </c:pt>
                <c:pt idx="4">
                  <c:v>46066312</c:v>
                </c:pt>
                <c:pt idx="5">
                  <c:v>33682457</c:v>
                </c:pt>
                <c:pt idx="6">
                  <c:v>23101340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92192"/>
        <c:axId val="89593728"/>
      </c:barChart>
      <c:lineChart>
        <c:grouping val="standard"/>
        <c:varyColors val="0"/>
        <c:ser>
          <c:idx val="2"/>
          <c:order val="1"/>
          <c:tx>
            <c:strRef>
              <c:f>MARZO!$AE$77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0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MARZO!$AA$78:$AA$84</c:f>
              <c:strCache>
                <c:ptCount val="7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25: DEUDA PUBLICA</c:v>
                </c:pt>
                <c:pt idx="4">
                  <c:v>03: PLANEAMIENTO, GESTION Y RESERVA DE CONTINGENCIA</c:v>
                </c:pt>
                <c:pt idx="5">
                  <c:v>15: TRANSPORTE</c:v>
                </c:pt>
                <c:pt idx="6">
                  <c:v>OTRAS</c:v>
                </c:pt>
              </c:strCache>
            </c:strRef>
          </c:cat>
          <c:val>
            <c:numRef>
              <c:f>MARZO!$AE$78:$AE$84</c:f>
              <c:numCache>
                <c:formatCode>0.00%</c:formatCode>
                <c:ptCount val="7"/>
                <c:pt idx="0">
                  <c:v>0.15079244893752294</c:v>
                </c:pt>
                <c:pt idx="1">
                  <c:v>0.1746487665518533</c:v>
                </c:pt>
                <c:pt idx="2">
                  <c:v>9.5059960672191413E-2</c:v>
                </c:pt>
                <c:pt idx="3">
                  <c:v>0.23654919372244318</c:v>
                </c:pt>
                <c:pt idx="4">
                  <c:v>0.50556809631301736</c:v>
                </c:pt>
                <c:pt idx="5">
                  <c:v>0.21077507411077892</c:v>
                </c:pt>
                <c:pt idx="6">
                  <c:v>0.16962128603795279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97056"/>
        <c:axId val="89595264"/>
      </c:lineChart>
      <c:catAx>
        <c:axId val="8959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89593728"/>
        <c:crosses val="autoZero"/>
        <c:auto val="1"/>
        <c:lblAlgn val="ctr"/>
        <c:lblOffset val="100"/>
        <c:noMultiLvlLbl val="0"/>
      </c:catAx>
      <c:valAx>
        <c:axId val="89593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9592192"/>
        <c:crosses val="autoZero"/>
        <c:crossBetween val="between"/>
      </c:valAx>
      <c:valAx>
        <c:axId val="895952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89597056"/>
        <c:crosses val="max"/>
        <c:crossBetween val="between"/>
      </c:valAx>
      <c:catAx>
        <c:axId val="89597056"/>
        <c:scaling>
          <c:orientation val="minMax"/>
        </c:scaling>
        <c:delete val="1"/>
        <c:axPos val="b"/>
        <c:majorTickMark val="out"/>
        <c:minorTickMark val="none"/>
        <c:tickLblPos val="nextTo"/>
        <c:crossAx val="8959526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06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PROYECTOS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MARZO 2023</a:t>
            </a:r>
          </a:p>
        </c:rich>
      </c:tx>
      <c:layout>
        <c:manualLayout>
          <c:xMode val="edge"/>
          <c:yMode val="edge"/>
          <c:x val="0.17374931572476937"/>
          <c:y val="2.30706931879902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8835828656881179"/>
          <c:w val="0.76924851311415343"/>
          <c:h val="0.729347218132807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MARZO!$AC$147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MARZO!$AA$148:$AA$153</c:f>
              <c:strCache>
                <c:ptCount val="6"/>
                <c:pt idx="0">
                  <c:v>22: EDUCACION</c:v>
                </c:pt>
                <c:pt idx="1">
                  <c:v>20: SALUD</c:v>
                </c:pt>
                <c:pt idx="2">
                  <c:v>15: TRANSPORTE</c:v>
                </c:pt>
                <c:pt idx="3">
                  <c:v>10: AGROPECUARIA</c:v>
                </c:pt>
                <c:pt idx="4">
                  <c:v>03: PLANEAMIENTO, GESTION Y RESERVA DE CONTINGENCIA</c:v>
                </c:pt>
                <c:pt idx="5">
                  <c:v>OTROS</c:v>
                </c:pt>
              </c:strCache>
            </c:strRef>
          </c:cat>
          <c:val>
            <c:numRef>
              <c:f>MARZO!$AC$148:$AC$153</c:f>
              <c:numCache>
                <c:formatCode>General</c:formatCode>
                <c:ptCount val="6"/>
                <c:pt idx="0">
                  <c:v>221108852</c:v>
                </c:pt>
                <c:pt idx="1">
                  <c:v>221000627</c:v>
                </c:pt>
                <c:pt idx="2">
                  <c:v>170429496</c:v>
                </c:pt>
                <c:pt idx="3" formatCode="#,##0">
                  <c:v>80466053</c:v>
                </c:pt>
                <c:pt idx="4" formatCode="#,##0">
                  <c:v>60414885</c:v>
                </c:pt>
                <c:pt idx="5" formatCode="#,##0">
                  <c:v>115305704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32768"/>
        <c:axId val="89634304"/>
      </c:barChart>
      <c:lineChart>
        <c:grouping val="standard"/>
        <c:varyColors val="0"/>
        <c:ser>
          <c:idx val="2"/>
          <c:order val="1"/>
          <c:tx>
            <c:strRef>
              <c:f>MARZO!$AE$147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8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MARZO!$B$129:$B$142</c:f>
              <c:strCache>
                <c:ptCount val="14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09: TURISMO</c:v>
                </c:pt>
                <c:pt idx="4">
                  <c:v>10: AGROPECUARIA</c:v>
                </c:pt>
                <c:pt idx="5">
                  <c:v>12: ENERGIA</c:v>
                </c:pt>
                <c:pt idx="6">
                  <c:v>14: INDUSTRIA</c:v>
                </c:pt>
                <c:pt idx="7">
                  <c:v>15: TRANSPORTE</c:v>
                </c:pt>
                <c:pt idx="8">
                  <c:v>17: AMBIENTE</c:v>
                </c:pt>
                <c:pt idx="9">
                  <c:v>18: SANEAMIENTO</c:v>
                </c:pt>
                <c:pt idx="10">
                  <c:v>20: SALUD</c:v>
                </c:pt>
                <c:pt idx="11">
                  <c:v>21: CULTURA Y DEPORTE</c:v>
                </c:pt>
                <c:pt idx="12">
                  <c:v>22: EDUCACION</c:v>
                </c:pt>
                <c:pt idx="13">
                  <c:v>23: PROTECCION SOCIAL</c:v>
                </c:pt>
              </c:strCache>
            </c:strRef>
          </c:cat>
          <c:val>
            <c:numRef>
              <c:f>MARZO!$AE$148:$AE$153</c:f>
              <c:numCache>
                <c:formatCode>0.00%</c:formatCode>
                <c:ptCount val="6"/>
                <c:pt idx="0">
                  <c:v>0.1282477691123827</c:v>
                </c:pt>
                <c:pt idx="1">
                  <c:v>8.7398693217282136E-2</c:v>
                </c:pt>
                <c:pt idx="2">
                  <c:v>0.13731138417495525</c:v>
                </c:pt>
                <c:pt idx="3">
                  <c:v>7.7490156004048072E-2</c:v>
                </c:pt>
                <c:pt idx="4">
                  <c:v>6.5115244364033799E-3</c:v>
                </c:pt>
                <c:pt idx="5">
                  <c:v>0.231411075726141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3648"/>
        <c:axId val="89635840"/>
      </c:lineChart>
      <c:catAx>
        <c:axId val="8963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89634304"/>
        <c:crosses val="autoZero"/>
        <c:auto val="1"/>
        <c:lblAlgn val="ctr"/>
        <c:lblOffset val="100"/>
        <c:noMultiLvlLbl val="0"/>
      </c:catAx>
      <c:valAx>
        <c:axId val="8963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32768"/>
        <c:crosses val="autoZero"/>
        <c:crossBetween val="between"/>
      </c:valAx>
      <c:valAx>
        <c:axId val="896358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89723648"/>
        <c:crosses val="max"/>
        <c:crossBetween val="between"/>
      </c:valAx>
      <c:catAx>
        <c:axId val="89723648"/>
        <c:scaling>
          <c:orientation val="minMax"/>
        </c:scaling>
        <c:delete val="1"/>
        <c:axPos val="b"/>
        <c:majorTickMark val="out"/>
        <c:minorTickMark val="none"/>
        <c:tickLblPos val="nextTo"/>
        <c:crossAx val="896358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1797899396555282E-2"/>
          <c:h val="4.653267801885891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08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EVOLUCIÓN MENSUAL DE EJECUCIÓN PRESUPUESTAL POR MES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ENERO - MARZO 2023</a:t>
            </a:r>
          </a:p>
        </c:rich>
      </c:tx>
      <c:layout>
        <c:manualLayout>
          <c:xMode val="edge"/>
          <c:yMode val="edge"/>
          <c:x val="0.22037178063862745"/>
          <c:y val="4.299056836577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6081375964001"/>
          <c:y val="0.22035540967148615"/>
          <c:w val="0.77794435559290331"/>
          <c:h val="0.64209576563737925"/>
        </c:manualLayout>
      </c:layout>
      <c:lineChart>
        <c:grouping val="standard"/>
        <c:varyColors val="0"/>
        <c:ser>
          <c:idx val="0"/>
          <c:order val="0"/>
          <c:tx>
            <c:strRef>
              <c:f>MARZO!$C$185</c:f>
              <c:strCache>
                <c:ptCount val="1"/>
                <c:pt idx="0">
                  <c:v>PROYECTOS</c:v>
                </c:pt>
              </c:strCache>
            </c:strRef>
          </c:tx>
          <c:cat>
            <c:strRef>
              <c:f>MARZO!$B$186:$B$188</c:f>
              <c:strCache>
                <c:ptCount val="3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</c:strCache>
            </c:strRef>
          </c:cat>
          <c:val>
            <c:numRef>
              <c:f>MARZO!$C$186:$C$188</c:f>
              <c:numCache>
                <c:formatCode>#,##0</c:formatCode>
                <c:ptCount val="3"/>
                <c:pt idx="0">
                  <c:v>2469976</c:v>
                </c:pt>
                <c:pt idx="1">
                  <c:v>37235298</c:v>
                </c:pt>
                <c:pt idx="2">
                  <c:v>64680256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MARZO!$D$185</c:f>
              <c:strCache>
                <c:ptCount val="1"/>
                <c:pt idx="0">
                  <c:v>ACTIVIDADES</c:v>
                </c:pt>
              </c:strCache>
            </c:strRef>
          </c:tx>
          <c:cat>
            <c:strRef>
              <c:f>MARZO!$B$186:$B$188</c:f>
              <c:strCache>
                <c:ptCount val="3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</c:strCache>
            </c:strRef>
          </c:cat>
          <c:val>
            <c:numRef>
              <c:f>MARZO!$D$186:$D$188</c:f>
              <c:numCache>
                <c:formatCode>#,##0</c:formatCode>
                <c:ptCount val="3"/>
                <c:pt idx="0">
                  <c:v>220709002</c:v>
                </c:pt>
                <c:pt idx="1">
                  <c:v>189060884</c:v>
                </c:pt>
                <c:pt idx="2">
                  <c:v>189106745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8992"/>
        <c:axId val="89750528"/>
      </c:lineChart>
      <c:catAx>
        <c:axId val="89748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89750528"/>
        <c:crosses val="autoZero"/>
        <c:auto val="1"/>
        <c:lblAlgn val="ctr"/>
        <c:lblOffset val="100"/>
        <c:noMultiLvlLbl val="0"/>
      </c:catAx>
      <c:valAx>
        <c:axId val="8975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974899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03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EJECUCIÓN POR FUENTE DE FINANCIAMIENTPO 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MARZO 2023</a:t>
            </a:r>
          </a:p>
        </c:rich>
      </c:tx>
      <c:layout>
        <c:manualLayout>
          <c:xMode val="edge"/>
          <c:yMode val="edge"/>
          <c:x val="0.10549535161239383"/>
          <c:y val="2.504362226634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7205117614583"/>
          <c:y val="0.16554871735134996"/>
          <c:w val="0.77467389273811538"/>
          <c:h val="0.79192282967910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MARZO!$C$17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MARZO!$B$18:$B$22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MARZO!$C$18:$C$22</c:f>
              <c:numCache>
                <c:formatCode>#,##0</c:formatCode>
                <c:ptCount val="5"/>
                <c:pt idx="0">
                  <c:v>2291175319</c:v>
                </c:pt>
                <c:pt idx="1">
                  <c:v>8432808</c:v>
                </c:pt>
                <c:pt idx="2">
                  <c:v>0</c:v>
                </c:pt>
                <c:pt idx="3">
                  <c:v>2324616</c:v>
                </c:pt>
                <c:pt idx="4">
                  <c:v>587654157</c:v>
                </c:pt>
              </c:numCache>
            </c:numRef>
          </c:val>
        </c:ser>
        <c:ser>
          <c:idx val="1"/>
          <c:order val="1"/>
          <c:tx>
            <c:strRef>
              <c:f>MARZO!$D$17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MARZO!$B$18:$B$22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MARZO!$D$18:$D$22</c:f>
              <c:numCache>
                <c:formatCode>#,##0</c:formatCode>
                <c:ptCount val="5"/>
                <c:pt idx="0">
                  <c:v>2548502530</c:v>
                </c:pt>
                <c:pt idx="1">
                  <c:v>15371114</c:v>
                </c:pt>
                <c:pt idx="2">
                  <c:v>19368756</c:v>
                </c:pt>
                <c:pt idx="3">
                  <c:v>79816291</c:v>
                </c:pt>
                <c:pt idx="4">
                  <c:v>694479950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87776"/>
        <c:axId val="89797760"/>
      </c:barChart>
      <c:lineChart>
        <c:grouping val="standard"/>
        <c:varyColors val="0"/>
        <c:ser>
          <c:idx val="2"/>
          <c:order val="2"/>
          <c:tx>
            <c:strRef>
              <c:f>MARZO!$G$17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 b="1">
                    <a:latin typeface="Berlin Sans FB" panose="020E06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MARZO!$B$18:$B$22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MARZO!$G$18:$G$22</c:f>
              <c:numCache>
                <c:formatCode>0%</c:formatCode>
                <c:ptCount val="5"/>
                <c:pt idx="0">
                  <c:v>0.24057365718997345</c:v>
                </c:pt>
                <c:pt idx="1">
                  <c:v>0.13289017308699941</c:v>
                </c:pt>
                <c:pt idx="2">
                  <c:v>0.94069433266648617</c:v>
                </c:pt>
                <c:pt idx="3">
                  <c:v>8.4363391428449105E-2</c:v>
                </c:pt>
                <c:pt idx="4">
                  <c:v>9.0950451485316455E-2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05184"/>
        <c:axId val="89799296"/>
      </c:lineChart>
      <c:catAx>
        <c:axId val="8978777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89797760"/>
        <c:crosses val="autoZero"/>
        <c:auto val="1"/>
        <c:lblAlgn val="ctr"/>
        <c:lblOffset val="100"/>
        <c:noMultiLvlLbl val="0"/>
      </c:catAx>
      <c:valAx>
        <c:axId val="897977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9787776"/>
        <c:crosses val="autoZero"/>
        <c:crossBetween val="between"/>
      </c:valAx>
      <c:valAx>
        <c:axId val="897992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89805184"/>
        <c:crosses val="max"/>
        <c:crossBetween val="between"/>
      </c:valAx>
      <c:catAx>
        <c:axId val="89805184"/>
        <c:scaling>
          <c:orientation val="minMax"/>
        </c:scaling>
        <c:delete val="1"/>
        <c:axPos val="b"/>
        <c:majorTickMark val="out"/>
        <c:minorTickMark val="none"/>
        <c:tickLblPos val="nextTo"/>
        <c:crossAx val="897992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715437918173987"/>
          <c:y val="0.20693432375840928"/>
          <c:w val="8.1203094922065872E-2"/>
          <c:h val="9.3717462803332971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2.pn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1.png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41234</xdr:colOff>
      <xdr:row>38</xdr:row>
      <xdr:rowOff>90136</xdr:rowOff>
    </xdr:from>
    <xdr:to>
      <xdr:col>23</xdr:col>
      <xdr:colOff>674688</xdr:colOff>
      <xdr:row>68</xdr:row>
      <xdr:rowOff>99219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34417</xdr:colOff>
      <xdr:row>5</xdr:row>
      <xdr:rowOff>93130</xdr:rowOff>
    </xdr:from>
    <xdr:to>
      <xdr:col>23</xdr:col>
      <xdr:colOff>476250</xdr:colOff>
      <xdr:row>34</xdr:row>
      <xdr:rowOff>218281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203241</xdr:colOff>
      <xdr:row>1</xdr:row>
      <xdr:rowOff>24946</xdr:rowOff>
    </xdr:from>
    <xdr:to>
      <xdr:col>1</xdr:col>
      <xdr:colOff>1065893</xdr:colOff>
      <xdr:row>5</xdr:row>
      <xdr:rowOff>88744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91" y="138339"/>
          <a:ext cx="862652" cy="101629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111155</xdr:colOff>
      <xdr:row>144</xdr:row>
      <xdr:rowOff>92448</xdr:rowOff>
    </xdr:from>
    <xdr:to>
      <xdr:col>23</xdr:col>
      <xdr:colOff>519545</xdr:colOff>
      <xdr:row>168</xdr:row>
      <xdr:rowOff>43295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103397</xdr:colOff>
      <xdr:row>6</xdr:row>
      <xdr:rowOff>36239</xdr:rowOff>
    </xdr:from>
    <xdr:to>
      <xdr:col>41</xdr:col>
      <xdr:colOff>17318</xdr:colOff>
      <xdr:row>34</xdr:row>
      <xdr:rowOff>277091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234829</xdr:colOff>
      <xdr:row>111</xdr:row>
      <xdr:rowOff>141811</xdr:rowOff>
    </xdr:from>
    <xdr:to>
      <xdr:col>23</xdr:col>
      <xdr:colOff>723396</xdr:colOff>
      <xdr:row>137</xdr:row>
      <xdr:rowOff>66748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107679</xdr:colOff>
      <xdr:row>170</xdr:row>
      <xdr:rowOff>21648</xdr:rowOff>
    </xdr:from>
    <xdr:to>
      <xdr:col>23</xdr:col>
      <xdr:colOff>519546</xdr:colOff>
      <xdr:row>225</xdr:row>
      <xdr:rowOff>21647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287459</xdr:colOff>
      <xdr:row>38</xdr:row>
      <xdr:rowOff>207818</xdr:rowOff>
    </xdr:from>
    <xdr:to>
      <xdr:col>40</xdr:col>
      <xdr:colOff>675409</xdr:colOff>
      <xdr:row>68</xdr:row>
      <xdr:rowOff>121227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517</xdr:colOff>
      <xdr:row>75</xdr:row>
      <xdr:rowOff>13195</xdr:rowOff>
    </xdr:from>
    <xdr:to>
      <xdr:col>23</xdr:col>
      <xdr:colOff>674689</xdr:colOff>
      <xdr:row>106</xdr:row>
      <xdr:rowOff>138906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1058759</xdr:colOff>
      <xdr:row>0</xdr:row>
      <xdr:rowOff>0</xdr:rowOff>
    </xdr:from>
    <xdr:to>
      <xdr:col>6</xdr:col>
      <xdr:colOff>975179</xdr:colOff>
      <xdr:row>5</xdr:row>
      <xdr:rowOff>200066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239295" y="0"/>
          <a:ext cx="1299813" cy="126595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0.86671</cdr:x>
      <cdr:y>0.03688</cdr:y>
    </cdr:from>
    <cdr:to>
      <cdr:x>0.93719</cdr:x>
      <cdr:y>0.12925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770754" y="345209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0.71974</cdr:x>
      <cdr:y>0.38995</cdr:y>
    </cdr:from>
    <cdr:to>
      <cdr:x>0.81855</cdr:x>
      <cdr:y>0.47405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54972" y="3680583"/>
          <a:ext cx="1201964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0.86703</cdr:x>
      <cdr:y>0.09441</cdr:y>
    </cdr:from>
    <cdr:to>
      <cdr:x>0.9422</cdr:x>
      <cdr:y>0.19129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546579" y="8911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0.74759</cdr:x>
      <cdr:y>0.61559</cdr:y>
    </cdr:from>
    <cdr:to>
      <cdr:x>0.85491</cdr:x>
      <cdr:y>0.70825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9093794" y="5810263"/>
          <a:ext cx="1305415" cy="87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2400">
              <a:latin typeface="Berlin Sans FB Demi" panose="020E0802020502020306" pitchFamily="34" charset="0"/>
            </a:rPr>
            <a:t>82%</a:t>
          </a:r>
        </a:p>
      </cdr:txBody>
    </cdr:sp>
  </cdr:relSizeAnchor>
  <cdr:relSizeAnchor xmlns:cdr="http://schemas.openxmlformats.org/drawingml/2006/chartDrawing">
    <cdr:from>
      <cdr:x>0.86045</cdr:x>
      <cdr:y>0.04087</cdr:y>
    </cdr:from>
    <cdr:to>
      <cdr:x>0.93166</cdr:x>
      <cdr:y>0.13341</cdr:y>
    </cdr:to>
    <cdr:pic>
      <cdr:nvPicPr>
        <cdr:cNvPr id="9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528039" y="379534"/>
          <a:ext cx="871353" cy="85939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0.88554</cdr:x>
      <cdr:y>0.03665</cdr:y>
    </cdr:from>
    <cdr:to>
      <cdr:x>0.95732</cdr:x>
      <cdr:y>0.16799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05391" y="241300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0.90535</cdr:x>
      <cdr:y>0.02063</cdr:y>
    </cdr:from>
    <cdr:to>
      <cdr:x>0.97463</cdr:x>
      <cdr:y>0.11485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446164" y="189345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0.89527</cdr:x>
      <cdr:y>0.02541</cdr:y>
    </cdr:from>
    <cdr:to>
      <cdr:x>0.96658</cdr:x>
      <cdr:y>0.13172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995891" y="206664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0.88954</cdr:x>
      <cdr:y>0.01255</cdr:y>
    </cdr:from>
    <cdr:to>
      <cdr:x>0.9613</cdr:x>
      <cdr:y>0.1396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57346" y="85436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0.04847</cdr:y>
    </cdr:from>
    <cdr:to>
      <cdr:x>0.94829</cdr:x>
      <cdr:y>0.1418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0027" y="449118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0.89166</cdr:x>
      <cdr:y>0.03055</cdr:y>
    </cdr:from>
    <cdr:to>
      <cdr:x>0.96191</cdr:x>
      <cdr:y>0.12063</cdr:y>
    </cdr:to>
    <cdr:pic>
      <cdr:nvPicPr>
        <cdr:cNvPr id="3" name="6 Imagen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117118" y="293255"/>
          <a:ext cx="875861" cy="86467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34"/>
  <sheetViews>
    <sheetView showGridLines="0" tabSelected="1" view="pageBreakPreview" topLeftCell="A109" zoomScale="50" zoomScaleNormal="71" zoomScaleSheetLayoutView="50" workbookViewId="0">
      <selection activeCell="J3" sqref="J3"/>
    </sheetView>
  </sheetViews>
  <sheetFormatPr baseColWidth="10" defaultRowHeight="9.75" x14ac:dyDescent="0.15"/>
  <cols>
    <col min="1" max="1" width="2.28515625" style="1" customWidth="1"/>
    <col min="2" max="2" width="97.7109375" style="1" customWidth="1"/>
    <col min="3" max="3" width="20.85546875" style="2" customWidth="1"/>
    <col min="4" max="4" width="24.5703125" style="2" customWidth="1"/>
    <col min="5" max="5" width="22.5703125" style="2" customWidth="1"/>
    <col min="6" max="6" width="20.7109375" style="2" customWidth="1"/>
    <col min="7" max="7" width="16.28515625" style="16" customWidth="1"/>
    <col min="8" max="8" width="11.42578125" style="1"/>
    <col min="9" max="9" width="12.5703125" style="1" bestFit="1" customWidth="1"/>
    <col min="10" max="10" width="12.28515625" style="1" bestFit="1" customWidth="1"/>
    <col min="11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26" width="11.42578125" style="1"/>
    <col min="27" max="27" width="19.7109375" style="1" customWidth="1"/>
    <col min="28" max="28" width="12.28515625" style="1" customWidth="1"/>
    <col min="29" max="29" width="12.5703125" style="1" customWidth="1"/>
    <col min="30" max="30" width="14.5703125" style="1" customWidth="1"/>
    <col min="31" max="35" width="11.42578125" style="1"/>
    <col min="36" max="36" width="13.7109375" style="1" customWidth="1"/>
    <col min="37" max="37" width="15.28515625" style="1" customWidth="1"/>
    <col min="38" max="16384" width="11.42578125" style="1"/>
  </cols>
  <sheetData>
    <row r="2" spans="1:20" ht="18" customHeight="1" x14ac:dyDescent="0.15">
      <c r="B2" s="122" t="s">
        <v>0</v>
      </c>
      <c r="C2" s="122"/>
      <c r="D2" s="122"/>
      <c r="E2" s="122"/>
      <c r="F2" s="122"/>
      <c r="G2" s="122"/>
      <c r="H2" s="28"/>
    </row>
    <row r="3" spans="1:20" ht="19.5" customHeight="1" x14ac:dyDescent="0.15">
      <c r="B3" s="123" t="s">
        <v>1</v>
      </c>
      <c r="C3" s="123"/>
      <c r="D3" s="123"/>
      <c r="E3" s="123"/>
      <c r="F3" s="123"/>
      <c r="G3" s="123"/>
      <c r="H3" s="28"/>
    </row>
    <row r="4" spans="1:20" ht="19.5" customHeight="1" x14ac:dyDescent="0.15">
      <c r="B4" s="124" t="s">
        <v>2</v>
      </c>
      <c r="C4" s="124"/>
      <c r="D4" s="124"/>
      <c r="E4" s="124"/>
      <c r="F4" s="124"/>
      <c r="G4" s="124"/>
      <c r="H4" s="28"/>
    </row>
    <row r="5" spans="1:20" ht="18" x14ac:dyDescent="0.25">
      <c r="B5" s="25"/>
      <c r="C5" s="26"/>
      <c r="D5" s="26"/>
      <c r="E5" s="26"/>
      <c r="F5" s="26"/>
      <c r="G5" s="27"/>
    </row>
    <row r="6" spans="1:20" ht="18" x14ac:dyDescent="0.25">
      <c r="B6" s="25"/>
      <c r="C6" s="26"/>
      <c r="D6" s="26"/>
      <c r="E6" s="26"/>
      <c r="F6" s="26"/>
      <c r="G6" s="27"/>
    </row>
    <row r="7" spans="1:20" ht="25.5" customHeight="1" x14ac:dyDescent="0.15">
      <c r="A7" s="5"/>
      <c r="B7" s="125" t="s">
        <v>103</v>
      </c>
      <c r="C7" s="125"/>
      <c r="D7" s="125"/>
      <c r="E7" s="125"/>
      <c r="F7" s="125"/>
      <c r="G7" s="125"/>
    </row>
    <row r="8" spans="1:20" ht="40.5" customHeight="1" x14ac:dyDescent="0.15">
      <c r="A8" s="5"/>
      <c r="B8" s="126" t="s">
        <v>3</v>
      </c>
      <c r="C8" s="38" t="s">
        <v>4</v>
      </c>
      <c r="D8" s="38" t="s">
        <v>5</v>
      </c>
      <c r="E8" s="38" t="s">
        <v>6</v>
      </c>
      <c r="F8" s="38" t="s">
        <v>44</v>
      </c>
      <c r="G8" s="73" t="s">
        <v>7</v>
      </c>
      <c r="S8" s="15"/>
      <c r="T8" s="15"/>
    </row>
    <row r="9" spans="1:20" s="4" customFormat="1" ht="21.75" customHeight="1" x14ac:dyDescent="0.2">
      <c r="A9" s="5"/>
      <c r="B9" s="126"/>
      <c r="C9" s="39">
        <v>2889586900</v>
      </c>
      <c r="D9" s="39">
        <v>3357538641</v>
      </c>
      <c r="E9" s="39">
        <v>703262161</v>
      </c>
      <c r="F9" s="39">
        <f t="shared" ref="F9" si="0">SUM(F12:F14)</f>
        <v>2654276480</v>
      </c>
      <c r="G9" s="40">
        <f>E9/D9</f>
        <v>0.20945765222542378</v>
      </c>
      <c r="S9" s="24"/>
    </row>
    <row r="10" spans="1:20" s="4" customFormat="1" ht="15" hidden="1" x14ac:dyDescent="0.25">
      <c r="A10" s="5"/>
      <c r="B10"/>
      <c r="C10"/>
      <c r="D10"/>
      <c r="E10"/>
      <c r="F10"/>
      <c r="G10"/>
    </row>
    <row r="11" spans="1:20" s="4" customFormat="1" ht="31.5" customHeight="1" x14ac:dyDescent="0.15">
      <c r="A11" s="5"/>
      <c r="B11" s="41" t="s">
        <v>8</v>
      </c>
      <c r="C11" s="41" t="s">
        <v>4</v>
      </c>
      <c r="D11" s="41" t="s">
        <v>5</v>
      </c>
      <c r="E11" s="41" t="s">
        <v>45</v>
      </c>
      <c r="F11" s="41" t="s">
        <v>44</v>
      </c>
      <c r="G11" s="42" t="s">
        <v>7</v>
      </c>
    </row>
    <row r="12" spans="1:20" s="4" customFormat="1" ht="26.25" customHeight="1" x14ac:dyDescent="0.15">
      <c r="A12" s="5"/>
      <c r="B12" s="43" t="s">
        <v>9</v>
      </c>
      <c r="C12" s="36">
        <v>2188871314</v>
      </c>
      <c r="D12" s="36">
        <v>2409747881</v>
      </c>
      <c r="E12" s="36">
        <v>593794434</v>
      </c>
      <c r="F12" s="36">
        <f>+D12-E12</f>
        <v>1815953447</v>
      </c>
      <c r="G12" s="37">
        <f>E12/D12</f>
        <v>0.24641351017749893</v>
      </c>
    </row>
    <row r="13" spans="1:20" s="4" customFormat="1" ht="26.25" customHeight="1" x14ac:dyDescent="0.15">
      <c r="A13" s="5"/>
      <c r="B13" s="43" t="s">
        <v>10</v>
      </c>
      <c r="C13" s="36">
        <v>652245531</v>
      </c>
      <c r="D13" s="36">
        <v>899320705</v>
      </c>
      <c r="E13" s="36">
        <v>105793327</v>
      </c>
      <c r="F13" s="36">
        <f>+D13-E13</f>
        <v>793527378</v>
      </c>
      <c r="G13" s="37">
        <f>E13/D13</f>
        <v>0.11763693019833231</v>
      </c>
    </row>
    <row r="14" spans="1:20" s="4" customFormat="1" ht="26.25" customHeight="1" x14ac:dyDescent="0.15">
      <c r="A14" s="5"/>
      <c r="B14" s="35" t="s">
        <v>11</v>
      </c>
      <c r="C14" s="36">
        <v>48470055</v>
      </c>
      <c r="D14" s="36">
        <v>48470055</v>
      </c>
      <c r="E14" s="36">
        <v>3674400</v>
      </c>
      <c r="F14" s="36">
        <f>+D14-E14</f>
        <v>44795655</v>
      </c>
      <c r="G14" s="37">
        <f>E14/D14</f>
        <v>7.5807630092435421E-2</v>
      </c>
    </row>
    <row r="15" spans="1:20" s="4" customFormat="1" ht="12.75" customHeight="1" x14ac:dyDescent="0.15">
      <c r="A15" s="3"/>
      <c r="B15" s="29"/>
      <c r="C15" s="30"/>
      <c r="D15" s="30"/>
      <c r="E15" s="30"/>
      <c r="F15" s="30"/>
      <c r="G15" s="31"/>
    </row>
    <row r="16" spans="1:20" s="4" customFormat="1" ht="39" customHeight="1" x14ac:dyDescent="0.15">
      <c r="A16" s="5"/>
      <c r="B16" s="32" t="s">
        <v>3</v>
      </c>
      <c r="C16" s="33">
        <f>SUM(C18:C22)</f>
        <v>2889586900</v>
      </c>
      <c r="D16" s="33">
        <f>SUM(D18:D22)</f>
        <v>3357538641</v>
      </c>
      <c r="E16" s="33">
        <f>SUM(E18:E22)</f>
        <v>703262161</v>
      </c>
      <c r="F16" s="33">
        <f>SUM(F18:F22)</f>
        <v>2654276480</v>
      </c>
      <c r="G16" s="34">
        <f>E16/D16</f>
        <v>0.20945765222542378</v>
      </c>
    </row>
    <row r="17" spans="1:7" s="4" customFormat="1" ht="13.5" customHeight="1" x14ac:dyDescent="0.15">
      <c r="A17" s="5"/>
      <c r="B17" s="79" t="s">
        <v>29</v>
      </c>
      <c r="C17" s="80" t="s">
        <v>4</v>
      </c>
      <c r="D17" s="80" t="s">
        <v>5</v>
      </c>
      <c r="E17" s="80" t="s">
        <v>6</v>
      </c>
      <c r="F17" s="80" t="s">
        <v>44</v>
      </c>
      <c r="G17" s="79" t="s">
        <v>7</v>
      </c>
    </row>
    <row r="18" spans="1:7" s="4" customFormat="1" ht="24.75" customHeight="1" x14ac:dyDescent="0.25">
      <c r="A18" s="6"/>
      <c r="B18" s="35" t="s">
        <v>22</v>
      </c>
      <c r="C18" s="36">
        <v>2291175319</v>
      </c>
      <c r="D18" s="36">
        <v>2548502530</v>
      </c>
      <c r="E18" s="36">
        <v>613102574</v>
      </c>
      <c r="F18" s="36">
        <f>+D18-E18</f>
        <v>1935399956</v>
      </c>
      <c r="G18" s="37">
        <f>E18/D18</f>
        <v>0.24057365718997345</v>
      </c>
    </row>
    <row r="19" spans="1:7" s="4" customFormat="1" ht="24.75" customHeight="1" x14ac:dyDescent="0.25">
      <c r="A19" s="6"/>
      <c r="B19" s="35" t="s">
        <v>25</v>
      </c>
      <c r="C19" s="36">
        <v>8432808</v>
      </c>
      <c r="D19" s="36">
        <v>15371114</v>
      </c>
      <c r="E19" s="36">
        <v>2042670</v>
      </c>
      <c r="F19" s="36">
        <f t="shared" ref="F19:F22" si="1">+D19-E19</f>
        <v>13328444</v>
      </c>
      <c r="G19" s="37">
        <f>E19/D19</f>
        <v>0.13289017308699941</v>
      </c>
    </row>
    <row r="20" spans="1:7" s="4" customFormat="1" ht="24.75" customHeight="1" x14ac:dyDescent="0.25">
      <c r="A20" s="6"/>
      <c r="B20" s="35" t="s">
        <v>28</v>
      </c>
      <c r="C20" s="36">
        <v>0</v>
      </c>
      <c r="D20" s="36">
        <v>19368756</v>
      </c>
      <c r="E20" s="36">
        <v>18220079</v>
      </c>
      <c r="F20" s="36">
        <f t="shared" si="1"/>
        <v>1148677</v>
      </c>
      <c r="G20" s="37">
        <f>E20/D20</f>
        <v>0.94069433266648617</v>
      </c>
    </row>
    <row r="21" spans="1:7" s="4" customFormat="1" ht="24.75" customHeight="1" x14ac:dyDescent="0.25">
      <c r="A21" s="6"/>
      <c r="B21" s="35" t="s">
        <v>23</v>
      </c>
      <c r="C21" s="36">
        <v>2324616</v>
      </c>
      <c r="D21" s="36">
        <v>79816291</v>
      </c>
      <c r="E21" s="36">
        <v>6733573</v>
      </c>
      <c r="F21" s="36">
        <f t="shared" si="1"/>
        <v>73082718</v>
      </c>
      <c r="G21" s="37">
        <f>E21/D21</f>
        <v>8.4363391428449105E-2</v>
      </c>
    </row>
    <row r="22" spans="1:7" s="4" customFormat="1" ht="24.75" customHeight="1" x14ac:dyDescent="0.25">
      <c r="A22" s="6"/>
      <c r="B22" s="35" t="s">
        <v>24</v>
      </c>
      <c r="C22" s="36">
        <v>587654157</v>
      </c>
      <c r="D22" s="36">
        <v>694479950</v>
      </c>
      <c r="E22" s="36">
        <v>63163265</v>
      </c>
      <c r="F22" s="36">
        <f t="shared" si="1"/>
        <v>631316685</v>
      </c>
      <c r="G22" s="37">
        <f>E22/D22</f>
        <v>9.0950451485316455E-2</v>
      </c>
    </row>
    <row r="23" spans="1:7" s="4" customFormat="1" ht="20.25" customHeight="1" x14ac:dyDescent="0.15">
      <c r="A23" s="3"/>
      <c r="B23" s="29"/>
      <c r="C23" s="30"/>
      <c r="D23" s="30"/>
      <c r="E23" s="30"/>
      <c r="F23" s="30"/>
      <c r="G23" s="31"/>
    </row>
    <row r="24" spans="1:7" s="4" customFormat="1" ht="21" customHeight="1" x14ac:dyDescent="0.15">
      <c r="A24" s="5"/>
      <c r="B24" s="129" t="s">
        <v>12</v>
      </c>
      <c r="C24" s="129"/>
      <c r="D24" s="129"/>
      <c r="E24" s="129"/>
      <c r="F24" s="129"/>
      <c r="G24" s="129"/>
    </row>
    <row r="25" spans="1:7" s="4" customFormat="1" ht="30.75" customHeight="1" x14ac:dyDescent="0.15">
      <c r="A25" s="5"/>
      <c r="B25" s="45" t="s">
        <v>40</v>
      </c>
      <c r="C25" s="45" t="s">
        <v>4</v>
      </c>
      <c r="D25" s="45" t="s">
        <v>5</v>
      </c>
      <c r="E25" s="45" t="s">
        <v>45</v>
      </c>
      <c r="F25" s="45" t="s">
        <v>44</v>
      </c>
      <c r="G25" s="77" t="s">
        <v>7</v>
      </c>
    </row>
    <row r="26" spans="1:7" s="4" customFormat="1" ht="27.75" customHeight="1" x14ac:dyDescent="0.25">
      <c r="A26" s="44"/>
      <c r="B26" s="46" t="s">
        <v>9</v>
      </c>
      <c r="C26" s="47">
        <f>SUM(C27:C31)</f>
        <v>2188871314</v>
      </c>
      <c r="D26" s="47">
        <f>SUM(D27:D31)</f>
        <v>2409747881</v>
      </c>
      <c r="E26" s="47">
        <f>SUM(E27:E31)</f>
        <v>593794434</v>
      </c>
      <c r="F26" s="47">
        <f>SUM(F27:F31)</f>
        <v>1815953447</v>
      </c>
      <c r="G26" s="48">
        <f>E26/D26</f>
        <v>0.24641351017749893</v>
      </c>
    </row>
    <row r="27" spans="1:7" s="4" customFormat="1" ht="27.75" customHeight="1" x14ac:dyDescent="0.25">
      <c r="A27" s="44"/>
      <c r="B27" s="49" t="s">
        <v>13</v>
      </c>
      <c r="C27" s="36">
        <v>1677811303</v>
      </c>
      <c r="D27" s="36">
        <v>1802227830</v>
      </c>
      <c r="E27" s="36">
        <v>491267809</v>
      </c>
      <c r="F27" s="36">
        <f>+D27-E27</f>
        <v>1310960021</v>
      </c>
      <c r="G27" s="50">
        <f t="shared" ref="G27:G35" si="2">E27/D27</f>
        <v>0.27258918146880462</v>
      </c>
    </row>
    <row r="28" spans="1:7" s="4" customFormat="1" ht="27.75" customHeight="1" x14ac:dyDescent="0.25">
      <c r="A28" s="44"/>
      <c r="B28" s="49" t="s">
        <v>14</v>
      </c>
      <c r="C28" s="36">
        <v>88350046</v>
      </c>
      <c r="D28" s="36">
        <v>89898546</v>
      </c>
      <c r="E28" s="36">
        <v>24076628</v>
      </c>
      <c r="F28" s="36">
        <f t="shared" ref="F28:F31" si="3">+D28-E28</f>
        <v>65821918</v>
      </c>
      <c r="G28" s="50">
        <f t="shared" si="2"/>
        <v>0.26781999344016089</v>
      </c>
    </row>
    <row r="29" spans="1:7" s="4" customFormat="1" ht="27.75" customHeight="1" x14ac:dyDescent="0.25">
      <c r="A29" s="44"/>
      <c r="B29" s="49" t="s">
        <v>15</v>
      </c>
      <c r="C29" s="36">
        <v>418178200</v>
      </c>
      <c r="D29" s="36">
        <v>511760030</v>
      </c>
      <c r="E29" s="36">
        <v>77034940</v>
      </c>
      <c r="F29" s="36">
        <f t="shared" si="3"/>
        <v>434725090</v>
      </c>
      <c r="G29" s="50">
        <f t="shared" si="2"/>
        <v>0.15052941903258837</v>
      </c>
    </row>
    <row r="30" spans="1:7" s="4" customFormat="1" ht="27.75" customHeight="1" x14ac:dyDescent="0.25">
      <c r="A30" s="44"/>
      <c r="B30" s="49" t="s">
        <v>16</v>
      </c>
      <c r="C30" s="36">
        <v>0</v>
      </c>
      <c r="D30" s="36">
        <v>1000000</v>
      </c>
      <c r="E30" s="36">
        <v>0</v>
      </c>
      <c r="F30" s="36">
        <f t="shared" si="3"/>
        <v>1000000</v>
      </c>
      <c r="G30" s="50">
        <f t="shared" si="2"/>
        <v>0</v>
      </c>
    </row>
    <row r="31" spans="1:7" s="4" customFormat="1" ht="27.75" customHeight="1" x14ac:dyDescent="0.25">
      <c r="A31" s="44"/>
      <c r="B31" s="49" t="s">
        <v>17</v>
      </c>
      <c r="C31" s="36">
        <v>4531765</v>
      </c>
      <c r="D31" s="36">
        <v>4861475</v>
      </c>
      <c r="E31" s="36">
        <v>1415057</v>
      </c>
      <c r="F31" s="36">
        <f t="shared" si="3"/>
        <v>3446418</v>
      </c>
      <c r="G31" s="50">
        <f>E31/D31</f>
        <v>0.29107565090841769</v>
      </c>
    </row>
    <row r="32" spans="1:7" s="4" customFormat="1" ht="27.75" customHeight="1" x14ac:dyDescent="0.25">
      <c r="A32" s="44"/>
      <c r="B32" s="46" t="s">
        <v>10</v>
      </c>
      <c r="C32" s="47">
        <f>SUM(C33:C33)</f>
        <v>652245531</v>
      </c>
      <c r="D32" s="47">
        <f>SUM(D33:D33)</f>
        <v>899320705</v>
      </c>
      <c r="E32" s="47">
        <f>SUM(E33:E33)</f>
        <v>105793327</v>
      </c>
      <c r="F32" s="47">
        <f>SUM(F33:F33)</f>
        <v>793527378</v>
      </c>
      <c r="G32" s="48">
        <f t="shared" si="2"/>
        <v>0.11763693019833231</v>
      </c>
    </row>
    <row r="33" spans="1:7" s="4" customFormat="1" ht="27.75" customHeight="1" x14ac:dyDescent="0.25">
      <c r="A33" s="44"/>
      <c r="B33" s="49" t="s">
        <v>18</v>
      </c>
      <c r="C33" s="36">
        <v>652245531</v>
      </c>
      <c r="D33" s="36">
        <v>899320705</v>
      </c>
      <c r="E33" s="36">
        <v>105793327</v>
      </c>
      <c r="F33" s="36">
        <f>+D33-E33</f>
        <v>793527378</v>
      </c>
      <c r="G33" s="50">
        <f t="shared" si="2"/>
        <v>0.11763693019833231</v>
      </c>
    </row>
    <row r="34" spans="1:7" s="4" customFormat="1" ht="27.75" customHeight="1" x14ac:dyDescent="0.25">
      <c r="A34" s="44"/>
      <c r="B34" s="46" t="s">
        <v>11</v>
      </c>
      <c r="C34" s="51">
        <f>SUM(C35:C35)</f>
        <v>48470055</v>
      </c>
      <c r="D34" s="51">
        <f t="shared" ref="D34" si="4">SUM(D35:D35)</f>
        <v>48470055</v>
      </c>
      <c r="E34" s="51">
        <f t="shared" ref="E34:F34" si="5">SUM(E35:E35)</f>
        <v>3674400</v>
      </c>
      <c r="F34" s="51">
        <f t="shared" si="5"/>
        <v>44795655</v>
      </c>
      <c r="G34" s="48">
        <f t="shared" si="2"/>
        <v>7.5807630092435421E-2</v>
      </c>
    </row>
    <row r="35" spans="1:7" s="4" customFormat="1" ht="27.75" customHeight="1" x14ac:dyDescent="0.15">
      <c r="A35" s="5"/>
      <c r="B35" s="49" t="s">
        <v>19</v>
      </c>
      <c r="C35" s="36">
        <v>48470055</v>
      </c>
      <c r="D35" s="36">
        <v>48470055</v>
      </c>
      <c r="E35" s="36">
        <v>3674400</v>
      </c>
      <c r="F35" s="36">
        <f>+D35-E35</f>
        <v>44795655</v>
      </c>
      <c r="G35" s="50">
        <f t="shared" si="2"/>
        <v>7.5807630092435421E-2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130" t="s">
        <v>37</v>
      </c>
      <c r="C37" s="130"/>
      <c r="D37" s="130"/>
      <c r="E37" s="130"/>
      <c r="F37" s="130"/>
      <c r="G37" s="130"/>
    </row>
    <row r="38" spans="1:7" s="4" customFormat="1" ht="24.75" customHeight="1" x14ac:dyDescent="0.25">
      <c r="B38" s="52" t="s">
        <v>3</v>
      </c>
      <c r="C38" s="53">
        <f>SUM(C40:C71)</f>
        <v>2889586900</v>
      </c>
      <c r="D38" s="53">
        <f t="shared" ref="D38:E38" si="6">SUM(D40:D71)</f>
        <v>3357538641</v>
      </c>
      <c r="E38" s="53">
        <f t="shared" si="6"/>
        <v>703262159</v>
      </c>
      <c r="F38" s="53">
        <f>SUM(F40:F71)</f>
        <v>2654276482</v>
      </c>
      <c r="G38" s="54">
        <f>E38/D38</f>
        <v>0.20945765162974933</v>
      </c>
    </row>
    <row r="39" spans="1:7" s="4" customFormat="1" ht="24.75" customHeight="1" x14ac:dyDescent="0.25">
      <c r="B39" s="55" t="s">
        <v>20</v>
      </c>
      <c r="C39" s="55" t="s">
        <v>4</v>
      </c>
      <c r="D39" s="55" t="s">
        <v>5</v>
      </c>
      <c r="E39" s="55" t="s">
        <v>6</v>
      </c>
      <c r="F39" s="55" t="s">
        <v>44</v>
      </c>
      <c r="G39" s="55" t="s">
        <v>7</v>
      </c>
    </row>
    <row r="40" spans="1:7" s="4" customFormat="1" ht="24.75" customHeight="1" x14ac:dyDescent="0.25">
      <c r="B40" s="49" t="s">
        <v>67</v>
      </c>
      <c r="C40" s="36">
        <v>185027934</v>
      </c>
      <c r="D40" s="36">
        <v>295912919</v>
      </c>
      <c r="E40" s="36">
        <v>37280613</v>
      </c>
      <c r="F40" s="36">
        <f>+D40-E40</f>
        <v>258632306</v>
      </c>
      <c r="G40" s="56">
        <f>E40/D40</f>
        <v>0.12598508076627773</v>
      </c>
    </row>
    <row r="41" spans="1:7" s="4" customFormat="1" ht="24.75" customHeight="1" x14ac:dyDescent="0.25">
      <c r="B41" s="49" t="s">
        <v>68</v>
      </c>
      <c r="C41" s="36">
        <v>103559286</v>
      </c>
      <c r="D41" s="36">
        <v>130337316</v>
      </c>
      <c r="E41" s="36">
        <v>8263898</v>
      </c>
      <c r="F41" s="36">
        <f t="shared" ref="F41:F71" si="7">+D41-E41</f>
        <v>122073418</v>
      </c>
      <c r="G41" s="56">
        <f t="shared" ref="G41:G71" si="8">E41/D41</f>
        <v>6.3403929539257969E-2</v>
      </c>
    </row>
    <row r="42" spans="1:7" s="4" customFormat="1" ht="24.75" customHeight="1" x14ac:dyDescent="0.25">
      <c r="B42" s="49" t="s">
        <v>69</v>
      </c>
      <c r="C42" s="36">
        <v>77754740</v>
      </c>
      <c r="D42" s="36">
        <v>163646048</v>
      </c>
      <c r="E42" s="36">
        <v>40603690</v>
      </c>
      <c r="F42" s="36">
        <f t="shared" si="7"/>
        <v>123042358</v>
      </c>
      <c r="G42" s="56">
        <f t="shared" si="8"/>
        <v>0.24811897687868392</v>
      </c>
    </row>
    <row r="43" spans="1:7" s="4" customFormat="1" ht="24.75" customHeight="1" x14ac:dyDescent="0.25">
      <c r="B43" s="49" t="s">
        <v>70</v>
      </c>
      <c r="C43" s="36">
        <v>195450146</v>
      </c>
      <c r="D43" s="36">
        <v>214934280</v>
      </c>
      <c r="E43" s="36">
        <v>22186840</v>
      </c>
      <c r="F43" s="36">
        <f t="shared" si="7"/>
        <v>192747440</v>
      </c>
      <c r="G43" s="56">
        <f t="shared" si="8"/>
        <v>0.10322615824706975</v>
      </c>
    </row>
    <row r="44" spans="1:7" s="4" customFormat="1" ht="24.75" customHeight="1" x14ac:dyDescent="0.25">
      <c r="B44" s="49" t="s">
        <v>71</v>
      </c>
      <c r="C44" s="36">
        <v>56128067</v>
      </c>
      <c r="D44" s="36">
        <v>47506345</v>
      </c>
      <c r="E44" s="36">
        <v>3331286</v>
      </c>
      <c r="F44" s="36">
        <f t="shared" si="7"/>
        <v>44175059</v>
      </c>
      <c r="G44" s="56">
        <f t="shared" si="8"/>
        <v>7.0122969889601067E-2</v>
      </c>
    </row>
    <row r="45" spans="1:7" s="4" customFormat="1" ht="24.75" customHeight="1" x14ac:dyDescent="0.25">
      <c r="B45" s="49" t="s">
        <v>72</v>
      </c>
      <c r="C45" s="36">
        <v>133485895</v>
      </c>
      <c r="D45" s="36">
        <v>138461719</v>
      </c>
      <c r="E45" s="36">
        <v>10304922</v>
      </c>
      <c r="F45" s="36">
        <f t="shared" si="7"/>
        <v>128156797</v>
      </c>
      <c r="G45" s="56">
        <f t="shared" si="8"/>
        <v>7.4424339625597163E-2</v>
      </c>
    </row>
    <row r="46" spans="1:7" s="4" customFormat="1" ht="24.75" customHeight="1" x14ac:dyDescent="0.25">
      <c r="B46" s="49" t="s">
        <v>73</v>
      </c>
      <c r="C46" s="36">
        <v>29838368</v>
      </c>
      <c r="D46" s="36">
        <v>32698783</v>
      </c>
      <c r="E46" s="36">
        <v>2242327</v>
      </c>
      <c r="F46" s="36">
        <f t="shared" si="7"/>
        <v>30456456</v>
      </c>
      <c r="G46" s="56">
        <f t="shared" si="8"/>
        <v>6.8575243304926675E-2</v>
      </c>
    </row>
    <row r="47" spans="1:7" s="4" customFormat="1" ht="24.75" customHeight="1" x14ac:dyDescent="0.25">
      <c r="B47" s="49" t="s">
        <v>74</v>
      </c>
      <c r="C47" s="36">
        <v>45791978</v>
      </c>
      <c r="D47" s="36">
        <v>48385998</v>
      </c>
      <c r="E47" s="36">
        <v>10135994</v>
      </c>
      <c r="F47" s="36">
        <f t="shared" si="7"/>
        <v>38250004</v>
      </c>
      <c r="G47" s="56">
        <f t="shared" si="8"/>
        <v>0.20948196624982293</v>
      </c>
    </row>
    <row r="48" spans="1:7" s="4" customFormat="1" ht="24.75" customHeight="1" x14ac:dyDescent="0.25">
      <c r="B48" s="49" t="s">
        <v>75</v>
      </c>
      <c r="C48" s="36">
        <v>155363852</v>
      </c>
      <c r="D48" s="36">
        <v>168296506</v>
      </c>
      <c r="E48" s="36">
        <v>44085156</v>
      </c>
      <c r="F48" s="36">
        <f t="shared" si="7"/>
        <v>124211350</v>
      </c>
      <c r="G48" s="56">
        <f t="shared" si="8"/>
        <v>0.26194932412916522</v>
      </c>
    </row>
    <row r="49" spans="2:11" s="4" customFormat="1" ht="24.75" customHeight="1" x14ac:dyDescent="0.25">
      <c r="B49" s="49" t="s">
        <v>76</v>
      </c>
      <c r="C49" s="36">
        <v>149652157</v>
      </c>
      <c r="D49" s="36">
        <v>162766952</v>
      </c>
      <c r="E49" s="36">
        <v>43930994</v>
      </c>
      <c r="F49" s="36">
        <f t="shared" si="7"/>
        <v>118835958</v>
      </c>
      <c r="G49" s="56">
        <f t="shared" si="8"/>
        <v>0.2699011897697759</v>
      </c>
    </row>
    <row r="50" spans="2:11" s="4" customFormat="1" ht="24.75" customHeight="1" x14ac:dyDescent="0.25">
      <c r="B50" s="49" t="s">
        <v>77</v>
      </c>
      <c r="C50" s="36">
        <v>200119729</v>
      </c>
      <c r="D50" s="36">
        <v>217513760</v>
      </c>
      <c r="E50" s="36">
        <v>58704011</v>
      </c>
      <c r="F50" s="36">
        <f t="shared" si="7"/>
        <v>158809749</v>
      </c>
      <c r="G50" s="56">
        <f t="shared" si="8"/>
        <v>0.26988642465653667</v>
      </c>
    </row>
    <row r="51" spans="2:11" s="4" customFormat="1" ht="24.75" customHeight="1" x14ac:dyDescent="0.25">
      <c r="B51" s="49" t="s">
        <v>78</v>
      </c>
      <c r="C51" s="36">
        <v>152572800</v>
      </c>
      <c r="D51" s="36">
        <v>166851008</v>
      </c>
      <c r="E51" s="36">
        <v>44993616</v>
      </c>
      <c r="F51" s="36">
        <f t="shared" si="7"/>
        <v>121857392</v>
      </c>
      <c r="G51" s="56">
        <f t="shared" si="8"/>
        <v>0.26966343529671694</v>
      </c>
    </row>
    <row r="52" spans="2:11" s="4" customFormat="1" ht="24.75" customHeight="1" x14ac:dyDescent="0.25">
      <c r="B52" s="49" t="s">
        <v>79</v>
      </c>
      <c r="C52" s="36">
        <v>59703341</v>
      </c>
      <c r="D52" s="36">
        <v>64721730</v>
      </c>
      <c r="E52" s="36">
        <v>17538737</v>
      </c>
      <c r="F52" s="36">
        <f t="shared" si="7"/>
        <v>47182993</v>
      </c>
      <c r="G52" s="56">
        <f t="shared" si="8"/>
        <v>0.27098683857801698</v>
      </c>
    </row>
    <row r="53" spans="2:11" s="4" customFormat="1" ht="24.75" customHeight="1" x14ac:dyDescent="0.25">
      <c r="B53" s="49" t="s">
        <v>80</v>
      </c>
      <c r="C53" s="36">
        <v>81192067</v>
      </c>
      <c r="D53" s="36">
        <v>88325980</v>
      </c>
      <c r="E53" s="36">
        <v>24050382</v>
      </c>
      <c r="F53" s="36">
        <f t="shared" si="7"/>
        <v>64275598</v>
      </c>
      <c r="G53" s="56">
        <f t="shared" si="8"/>
        <v>0.27229114242491281</v>
      </c>
    </row>
    <row r="54" spans="2:11" s="4" customFormat="1" ht="24.75" customHeight="1" x14ac:dyDescent="0.25">
      <c r="B54" s="49" t="s">
        <v>81</v>
      </c>
      <c r="C54" s="36">
        <v>79695661</v>
      </c>
      <c r="D54" s="36">
        <v>86850626</v>
      </c>
      <c r="E54" s="36">
        <v>23863130</v>
      </c>
      <c r="F54" s="36">
        <f t="shared" si="7"/>
        <v>62987496</v>
      </c>
      <c r="G54" s="56">
        <f t="shared" si="8"/>
        <v>0.27476059873189629</v>
      </c>
    </row>
    <row r="55" spans="2:11" s="4" customFormat="1" ht="24.75" customHeight="1" x14ac:dyDescent="0.25">
      <c r="B55" s="49" t="s">
        <v>82</v>
      </c>
      <c r="C55" s="36">
        <v>92250752</v>
      </c>
      <c r="D55" s="36">
        <v>100053807</v>
      </c>
      <c r="E55" s="36">
        <v>26713641</v>
      </c>
      <c r="F55" s="36">
        <f t="shared" si="7"/>
        <v>73340166</v>
      </c>
      <c r="G55" s="56">
        <f t="shared" si="8"/>
        <v>0.26699274921143179</v>
      </c>
    </row>
    <row r="56" spans="2:11" s="4" customFormat="1" ht="24.75" customHeight="1" x14ac:dyDescent="0.25">
      <c r="B56" s="49" t="s">
        <v>83</v>
      </c>
      <c r="C56" s="36">
        <v>276085664</v>
      </c>
      <c r="D56" s="36">
        <v>300725237</v>
      </c>
      <c r="E56" s="36">
        <v>80264626</v>
      </c>
      <c r="F56" s="36">
        <f t="shared" si="7"/>
        <v>220460611</v>
      </c>
      <c r="G56" s="56">
        <f t="shared" si="8"/>
        <v>0.26690352562595204</v>
      </c>
    </row>
    <row r="57" spans="2:11" s="4" customFormat="1" ht="24.75" customHeight="1" x14ac:dyDescent="0.25">
      <c r="B57" s="49" t="s">
        <v>84</v>
      </c>
      <c r="C57" s="36">
        <v>55554241</v>
      </c>
      <c r="D57" s="36">
        <v>60485912</v>
      </c>
      <c r="E57" s="36">
        <v>17104591</v>
      </c>
      <c r="F57" s="36">
        <f t="shared" si="7"/>
        <v>43381321</v>
      </c>
      <c r="G57" s="56">
        <f t="shared" si="8"/>
        <v>0.28278636188869899</v>
      </c>
    </row>
    <row r="58" spans="2:11" s="4" customFormat="1" ht="24.75" customHeight="1" x14ac:dyDescent="0.25">
      <c r="B58" s="49" t="s">
        <v>85</v>
      </c>
      <c r="C58" s="36">
        <v>42114402</v>
      </c>
      <c r="D58" s="36">
        <v>45887608</v>
      </c>
      <c r="E58" s="36">
        <v>12110496</v>
      </c>
      <c r="F58" s="36">
        <f t="shared" si="7"/>
        <v>33777112</v>
      </c>
      <c r="G58" s="56">
        <f t="shared" si="8"/>
        <v>0.26391648045807925</v>
      </c>
    </row>
    <row r="59" spans="2:11" s="4" customFormat="1" ht="24.75" customHeight="1" x14ac:dyDescent="0.25">
      <c r="B59" s="49" t="s">
        <v>86</v>
      </c>
      <c r="C59" s="36">
        <v>62766238</v>
      </c>
      <c r="D59" s="36">
        <v>68282260</v>
      </c>
      <c r="E59" s="36">
        <v>18659616</v>
      </c>
      <c r="F59" s="36">
        <f t="shared" si="7"/>
        <v>49622644</v>
      </c>
      <c r="G59" s="56">
        <f t="shared" si="8"/>
        <v>0.27327179856085609</v>
      </c>
    </row>
    <row r="60" spans="2:11" s="4" customFormat="1" ht="24.75" customHeight="1" x14ac:dyDescent="0.25">
      <c r="B60" s="49" t="s">
        <v>87</v>
      </c>
      <c r="C60" s="36">
        <v>29427466</v>
      </c>
      <c r="D60" s="36">
        <v>32053271</v>
      </c>
      <c r="E60" s="36">
        <v>8472293</v>
      </c>
      <c r="F60" s="36">
        <f t="shared" si="7"/>
        <v>23580978</v>
      </c>
      <c r="G60" s="56">
        <f t="shared" si="8"/>
        <v>0.26431913922295169</v>
      </c>
    </row>
    <row r="61" spans="2:11" s="4" customFormat="1" ht="24.75" customHeight="1" x14ac:dyDescent="0.25">
      <c r="B61" s="49" t="s">
        <v>88</v>
      </c>
      <c r="C61" s="36">
        <v>120565792</v>
      </c>
      <c r="D61" s="36">
        <v>136548310</v>
      </c>
      <c r="E61" s="36">
        <v>28711654</v>
      </c>
      <c r="F61" s="36">
        <f t="shared" si="7"/>
        <v>107836656</v>
      </c>
      <c r="G61" s="56">
        <f t="shared" si="8"/>
        <v>0.21026736984148686</v>
      </c>
    </row>
    <row r="62" spans="2:11" s="4" customFormat="1" ht="24.75" customHeight="1" x14ac:dyDescent="0.25">
      <c r="B62" s="49" t="s">
        <v>89</v>
      </c>
      <c r="C62" s="36">
        <v>48974858</v>
      </c>
      <c r="D62" s="36">
        <v>54349029</v>
      </c>
      <c r="E62" s="36">
        <v>11574347</v>
      </c>
      <c r="F62" s="36">
        <f t="shared" si="7"/>
        <v>42774682</v>
      </c>
      <c r="G62" s="56">
        <f t="shared" si="8"/>
        <v>0.21296327115614153</v>
      </c>
    </row>
    <row r="63" spans="2:11" s="4" customFormat="1" ht="24.75" customHeight="1" x14ac:dyDescent="0.25">
      <c r="B63" s="49" t="s">
        <v>90</v>
      </c>
      <c r="C63" s="36">
        <v>62796610</v>
      </c>
      <c r="D63" s="36">
        <v>68497344</v>
      </c>
      <c r="E63" s="36">
        <v>14929920</v>
      </c>
      <c r="F63" s="36">
        <f t="shared" si="7"/>
        <v>53567424</v>
      </c>
      <c r="G63" s="56">
        <f t="shared" si="8"/>
        <v>0.21796348775216745</v>
      </c>
      <c r="K63" s="12"/>
    </row>
    <row r="64" spans="2:11" s="4" customFormat="1" ht="24.75" customHeight="1" x14ac:dyDescent="0.25">
      <c r="B64" s="49" t="s">
        <v>91</v>
      </c>
      <c r="C64" s="36">
        <v>55219818</v>
      </c>
      <c r="D64" s="36">
        <v>64734639</v>
      </c>
      <c r="E64" s="36">
        <v>13907888</v>
      </c>
      <c r="F64" s="36">
        <f t="shared" si="7"/>
        <v>50826751</v>
      </c>
      <c r="G64" s="56">
        <f t="shared" si="8"/>
        <v>0.21484460583768761</v>
      </c>
    </row>
    <row r="65" spans="2:49" s="4" customFormat="1" ht="24.75" customHeight="1" x14ac:dyDescent="0.25">
      <c r="B65" s="49" t="s">
        <v>92</v>
      </c>
      <c r="C65" s="36">
        <v>76192501</v>
      </c>
      <c r="D65" s="36">
        <v>106652287</v>
      </c>
      <c r="E65" s="36">
        <v>20925036</v>
      </c>
      <c r="F65" s="36">
        <f t="shared" si="7"/>
        <v>85727251</v>
      </c>
      <c r="G65" s="56">
        <f t="shared" si="8"/>
        <v>0.19619866191898913</v>
      </c>
    </row>
    <row r="66" spans="2:49" s="4" customFormat="1" ht="24.75" customHeight="1" x14ac:dyDescent="0.25">
      <c r="B66" s="49" t="s">
        <v>93</v>
      </c>
      <c r="C66" s="36">
        <v>107146144</v>
      </c>
      <c r="D66" s="36">
        <v>109908827</v>
      </c>
      <c r="E66" s="36">
        <v>19432064</v>
      </c>
      <c r="F66" s="36">
        <f t="shared" si="7"/>
        <v>90476763</v>
      </c>
      <c r="G66" s="56">
        <f t="shared" si="8"/>
        <v>0.17680166853204612</v>
      </c>
    </row>
    <row r="67" spans="2:49" s="4" customFormat="1" ht="24.75" customHeight="1" x14ac:dyDescent="0.25">
      <c r="B67" s="49" t="s">
        <v>94</v>
      </c>
      <c r="C67" s="36">
        <v>17854194</v>
      </c>
      <c r="D67" s="36">
        <v>19325739</v>
      </c>
      <c r="E67" s="36">
        <v>4694517</v>
      </c>
      <c r="F67" s="36">
        <f t="shared" si="7"/>
        <v>14631222</v>
      </c>
      <c r="G67" s="56">
        <f t="shared" si="8"/>
        <v>0.2429152644563812</v>
      </c>
    </row>
    <row r="68" spans="2:49" s="4" customFormat="1" ht="24.75" customHeight="1" x14ac:dyDescent="0.25">
      <c r="B68" s="49" t="s">
        <v>95</v>
      </c>
      <c r="C68" s="36">
        <v>35531709</v>
      </c>
      <c r="D68" s="36">
        <v>44064584</v>
      </c>
      <c r="E68" s="36">
        <v>8693329</v>
      </c>
      <c r="F68" s="36">
        <f t="shared" si="7"/>
        <v>35371255</v>
      </c>
      <c r="G68" s="56">
        <f t="shared" si="8"/>
        <v>0.19728607899713749</v>
      </c>
    </row>
    <row r="69" spans="2:49" s="4" customFormat="1" ht="24.75" customHeight="1" x14ac:dyDescent="0.25">
      <c r="B69" s="49" t="s">
        <v>96</v>
      </c>
      <c r="C69" s="36">
        <v>24679408</v>
      </c>
      <c r="D69" s="36">
        <v>28431876</v>
      </c>
      <c r="E69" s="36">
        <v>6192384</v>
      </c>
      <c r="F69" s="36">
        <f t="shared" si="7"/>
        <v>22239492</v>
      </c>
      <c r="G69" s="56">
        <f t="shared" si="8"/>
        <v>0.21779723575046542</v>
      </c>
    </row>
    <row r="70" spans="2:49" s="4" customFormat="1" ht="24.75" customHeight="1" x14ac:dyDescent="0.25">
      <c r="B70" s="49" t="s">
        <v>97</v>
      </c>
      <c r="C70" s="36">
        <v>16579519</v>
      </c>
      <c r="D70" s="36">
        <v>17948880</v>
      </c>
      <c r="E70" s="36">
        <v>4034322</v>
      </c>
      <c r="F70" s="36">
        <f t="shared" si="7"/>
        <v>13914558</v>
      </c>
      <c r="G70" s="56">
        <f t="shared" si="8"/>
        <v>0.22476733924345141</v>
      </c>
    </row>
    <row r="71" spans="2:49" s="4" customFormat="1" ht="24.75" customHeight="1" x14ac:dyDescent="0.25">
      <c r="B71" s="49" t="s">
        <v>98</v>
      </c>
      <c r="C71" s="36">
        <v>60511563</v>
      </c>
      <c r="D71" s="36">
        <v>72379061</v>
      </c>
      <c r="E71" s="36">
        <v>15325839</v>
      </c>
      <c r="F71" s="36">
        <f t="shared" si="7"/>
        <v>57053222</v>
      </c>
      <c r="G71" s="56">
        <f t="shared" si="8"/>
        <v>0.21174409819989237</v>
      </c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</row>
    <row r="72" spans="2:49" s="4" customFormat="1" ht="30.75" customHeight="1" x14ac:dyDescent="0.2">
      <c r="B72" s="57"/>
      <c r="C72" s="58"/>
      <c r="D72" s="58"/>
      <c r="E72" s="58"/>
      <c r="F72" s="58"/>
      <c r="G72" s="59"/>
      <c r="I72" s="12"/>
      <c r="J72" s="12"/>
      <c r="K72" s="12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</row>
    <row r="73" spans="2:49" s="4" customFormat="1" ht="21.75" customHeight="1" x14ac:dyDescent="0.25">
      <c r="B73" s="130" t="s">
        <v>38</v>
      </c>
      <c r="C73" s="130"/>
      <c r="D73" s="130"/>
      <c r="E73" s="130"/>
      <c r="F73" s="130"/>
      <c r="G73" s="130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</row>
    <row r="74" spans="2:49" s="4" customFormat="1" ht="19.5" customHeight="1" x14ac:dyDescent="0.25">
      <c r="B74" s="52" t="s">
        <v>3</v>
      </c>
      <c r="C74" s="53">
        <f>SUM(C76:C79)</f>
        <v>2261769001</v>
      </c>
      <c r="D74" s="53">
        <f>SUM(D76:D79)</f>
        <v>2488813024</v>
      </c>
      <c r="E74" s="53">
        <f>SUM(E76:E79)</f>
        <v>598876631</v>
      </c>
      <c r="F74" s="53">
        <f>SUM(F76:F79)</f>
        <v>1889936393</v>
      </c>
      <c r="G74" s="54">
        <f>E74/D74</f>
        <v>0.24062740962255588</v>
      </c>
      <c r="Y74" s="89"/>
      <c r="Z74" s="89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89"/>
    </row>
    <row r="75" spans="2:49" s="4" customFormat="1" ht="27.75" customHeight="1" x14ac:dyDescent="0.25">
      <c r="B75" s="55" t="s">
        <v>21</v>
      </c>
      <c r="C75" s="55" t="s">
        <v>4</v>
      </c>
      <c r="D75" s="55" t="s">
        <v>5</v>
      </c>
      <c r="E75" s="55" t="s">
        <v>6</v>
      </c>
      <c r="F75" s="55" t="s">
        <v>44</v>
      </c>
      <c r="G75" s="55" t="s">
        <v>7</v>
      </c>
      <c r="Y75" s="89"/>
      <c r="Z75" s="105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111"/>
      <c r="AP75" s="89"/>
    </row>
    <row r="76" spans="2:49" s="4" customFormat="1" ht="21.75" customHeight="1" x14ac:dyDescent="0.25">
      <c r="B76" s="76" t="s">
        <v>22</v>
      </c>
      <c r="C76" s="36">
        <v>2199865880</v>
      </c>
      <c r="D76" s="36">
        <v>2330354314</v>
      </c>
      <c r="E76" s="36">
        <v>585890167</v>
      </c>
      <c r="F76" s="36">
        <f>+D76-E76</f>
        <v>1744464147</v>
      </c>
      <c r="G76" s="78">
        <f>E76/D76</f>
        <v>0.25141677532904122</v>
      </c>
      <c r="Y76" s="89"/>
      <c r="Z76" s="105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111"/>
      <c r="AP76" s="89"/>
      <c r="AQ76" s="89"/>
      <c r="AR76" s="89"/>
      <c r="AS76" s="89"/>
      <c r="AT76" s="89"/>
      <c r="AU76" s="89"/>
      <c r="AV76" s="89"/>
      <c r="AW76" s="89"/>
    </row>
    <row r="77" spans="2:49" s="4" customFormat="1" ht="21.75" customHeight="1" x14ac:dyDescent="0.25">
      <c r="B77" s="49" t="s">
        <v>25</v>
      </c>
      <c r="C77" s="36">
        <v>8432808</v>
      </c>
      <c r="D77" s="36">
        <v>15371114</v>
      </c>
      <c r="E77" s="36">
        <v>2042670</v>
      </c>
      <c r="F77" s="36">
        <f t="shared" ref="F77:F79" si="9">+D77-E77</f>
        <v>13328444</v>
      </c>
      <c r="G77" s="56">
        <f>E77/D77</f>
        <v>0.13289017308699941</v>
      </c>
      <c r="Y77" s="89"/>
      <c r="Z77" s="105"/>
      <c r="AA77" s="95" t="s">
        <v>26</v>
      </c>
      <c r="AB77" s="95" t="s">
        <v>4</v>
      </c>
      <c r="AC77" s="95" t="s">
        <v>5</v>
      </c>
      <c r="AD77" s="95" t="s">
        <v>6</v>
      </c>
      <c r="AE77" s="95" t="s">
        <v>7</v>
      </c>
      <c r="AF77" s="94"/>
      <c r="AG77" s="94"/>
      <c r="AH77" s="94"/>
      <c r="AI77" s="95" t="s">
        <v>26</v>
      </c>
      <c r="AJ77" s="95" t="s">
        <v>4</v>
      </c>
      <c r="AK77" s="95" t="s">
        <v>5</v>
      </c>
      <c r="AL77" s="95" t="s">
        <v>6</v>
      </c>
      <c r="AM77" s="94" t="s">
        <v>7</v>
      </c>
      <c r="AN77" s="94"/>
      <c r="AO77" s="111"/>
      <c r="AP77" s="89"/>
      <c r="AQ77" s="89"/>
      <c r="AR77" s="89"/>
      <c r="AS77" s="89"/>
      <c r="AT77" s="89"/>
      <c r="AU77" s="89"/>
      <c r="AV77" s="89"/>
      <c r="AW77" s="89"/>
    </row>
    <row r="78" spans="2:49" s="4" customFormat="1" ht="21.75" customHeight="1" x14ac:dyDescent="0.25">
      <c r="B78" s="49" t="s">
        <v>23</v>
      </c>
      <c r="C78" s="36">
        <v>324616</v>
      </c>
      <c r="D78" s="36">
        <v>77816291</v>
      </c>
      <c r="E78" s="36">
        <v>6733573</v>
      </c>
      <c r="F78" s="36">
        <f t="shared" si="9"/>
        <v>71082718</v>
      </c>
      <c r="G78" s="56">
        <f>E78/D78</f>
        <v>8.6531662116869593E-2</v>
      </c>
      <c r="I78" s="12"/>
      <c r="K78" s="12"/>
      <c r="Y78" s="89"/>
      <c r="Z78" s="105"/>
      <c r="AA78" s="112" t="s">
        <v>63</v>
      </c>
      <c r="AB78" s="104">
        <v>1415145061</v>
      </c>
      <c r="AC78" s="104">
        <v>1541876847</v>
      </c>
      <c r="AD78" s="104">
        <v>412135651</v>
      </c>
      <c r="AE78" s="96">
        <v>0.15079244893752294</v>
      </c>
      <c r="AF78" s="94"/>
      <c r="AG78" s="94"/>
      <c r="AH78" s="94"/>
      <c r="AI78" s="81" t="s">
        <v>63</v>
      </c>
      <c r="AJ78" s="104">
        <v>1415145061</v>
      </c>
      <c r="AK78" s="104">
        <v>1541876847</v>
      </c>
      <c r="AL78" s="104">
        <v>412135651</v>
      </c>
      <c r="AM78" s="96">
        <v>0.15079244893752294</v>
      </c>
      <c r="AN78" s="94"/>
      <c r="AO78" s="111"/>
      <c r="AP78" s="89"/>
      <c r="AQ78" s="89"/>
      <c r="AR78" s="89"/>
      <c r="AS78" s="89"/>
      <c r="AT78" s="89"/>
      <c r="AU78" s="89"/>
      <c r="AV78" s="89"/>
      <c r="AW78" s="89"/>
    </row>
    <row r="79" spans="2:49" s="4" customFormat="1" ht="21.75" customHeight="1" x14ac:dyDescent="0.25">
      <c r="B79" s="76" t="s">
        <v>24</v>
      </c>
      <c r="C79" s="36">
        <v>53145697</v>
      </c>
      <c r="D79" s="36">
        <v>65271305</v>
      </c>
      <c r="E79" s="36">
        <v>4210221</v>
      </c>
      <c r="F79" s="36">
        <f t="shared" si="9"/>
        <v>61061084</v>
      </c>
      <c r="G79" s="56">
        <f>E79/D79</f>
        <v>6.4503398545501731E-2</v>
      </c>
      <c r="Y79" s="89"/>
      <c r="Z79" s="105"/>
      <c r="AA79" s="112" t="s">
        <v>61</v>
      </c>
      <c r="AB79" s="104">
        <v>621293124</v>
      </c>
      <c r="AC79" s="104">
        <v>710998767</v>
      </c>
      <c r="AD79" s="104">
        <v>147021104</v>
      </c>
      <c r="AE79" s="96">
        <v>0.1746487665518533</v>
      </c>
      <c r="AF79" s="94"/>
      <c r="AG79" s="94"/>
      <c r="AH79" s="94"/>
      <c r="AI79" s="81" t="s">
        <v>61</v>
      </c>
      <c r="AJ79" s="104">
        <v>621293124</v>
      </c>
      <c r="AK79" s="104">
        <v>710998767</v>
      </c>
      <c r="AL79" s="104">
        <v>147021104</v>
      </c>
      <c r="AM79" s="96">
        <v>0.1746487665518533</v>
      </c>
      <c r="AN79" s="94"/>
      <c r="AO79" s="111"/>
      <c r="AP79" s="89"/>
      <c r="AQ79" s="89"/>
      <c r="AR79" s="89"/>
      <c r="AS79" s="89"/>
      <c r="AT79" s="89"/>
      <c r="AU79" s="89"/>
      <c r="AV79" s="89"/>
      <c r="AW79" s="89"/>
    </row>
    <row r="80" spans="2:49" s="4" customFormat="1" ht="23.25" customHeight="1" x14ac:dyDescent="0.15">
      <c r="B80" s="13"/>
      <c r="C80" s="11"/>
      <c r="D80" s="11"/>
      <c r="E80" s="11"/>
      <c r="F80" s="11"/>
      <c r="G80" s="18"/>
      <c r="Y80" s="89"/>
      <c r="Z80" s="105"/>
      <c r="AA80" s="112" t="s">
        <v>65</v>
      </c>
      <c r="AB80" s="104">
        <v>82380566</v>
      </c>
      <c r="AC80" s="104">
        <v>84617246</v>
      </c>
      <c r="AD80" s="104">
        <v>23131933</v>
      </c>
      <c r="AE80" s="96">
        <v>9.5059960672191413E-2</v>
      </c>
      <c r="AF80" s="94"/>
      <c r="AG80" s="94"/>
      <c r="AH80" s="94"/>
      <c r="AI80" s="81" t="s">
        <v>65</v>
      </c>
      <c r="AJ80" s="104">
        <v>82380566</v>
      </c>
      <c r="AK80" s="104">
        <v>84617246</v>
      </c>
      <c r="AL80" s="104">
        <v>23131933</v>
      </c>
      <c r="AM80" s="96">
        <v>9.5059960672191413E-2</v>
      </c>
      <c r="AN80" s="94"/>
      <c r="AO80" s="111"/>
      <c r="AP80" s="89"/>
      <c r="AQ80" s="89"/>
      <c r="AR80" s="89"/>
      <c r="AS80" s="89"/>
      <c r="AT80" s="89"/>
      <c r="AU80" s="89"/>
      <c r="AV80" s="89"/>
      <c r="AW80" s="89"/>
    </row>
    <row r="81" spans="2:49" s="4" customFormat="1" ht="25.5" customHeight="1" x14ac:dyDescent="0.25">
      <c r="B81" s="130" t="s">
        <v>39</v>
      </c>
      <c r="C81" s="130"/>
      <c r="D81" s="130"/>
      <c r="E81" s="130"/>
      <c r="F81" s="130"/>
      <c r="G81" s="130"/>
      <c r="Y81" s="89"/>
      <c r="Z81" s="105"/>
      <c r="AA81" s="112" t="s">
        <v>66</v>
      </c>
      <c r="AB81" s="104">
        <v>48470055</v>
      </c>
      <c r="AC81" s="104">
        <v>48470055</v>
      </c>
      <c r="AD81" s="104">
        <v>3674400</v>
      </c>
      <c r="AE81" s="96">
        <v>0.23654919372244318</v>
      </c>
      <c r="AF81" s="94"/>
      <c r="AG81" s="94"/>
      <c r="AH81" s="94"/>
      <c r="AI81" s="81" t="s">
        <v>66</v>
      </c>
      <c r="AJ81" s="104">
        <v>48470055</v>
      </c>
      <c r="AK81" s="104">
        <v>48470055</v>
      </c>
      <c r="AL81" s="104">
        <v>3674400</v>
      </c>
      <c r="AM81" s="96">
        <v>0.23654919372244318</v>
      </c>
      <c r="AN81" s="94"/>
      <c r="AO81" s="111"/>
      <c r="AP81" s="89"/>
      <c r="AQ81" s="89"/>
      <c r="AR81" s="89"/>
      <c r="AS81" s="89"/>
      <c r="AT81" s="89"/>
      <c r="AU81" s="89"/>
      <c r="AV81" s="89"/>
      <c r="AW81" s="89"/>
    </row>
    <row r="82" spans="2:49" s="4" customFormat="1" ht="19.5" customHeight="1" x14ac:dyDescent="0.25">
      <c r="B82" s="52" t="s">
        <v>3</v>
      </c>
      <c r="C82" s="53">
        <f>SUM(C84:C103)</f>
        <v>2261769001</v>
      </c>
      <c r="D82" s="53">
        <f>SUM(D84:D103)</f>
        <v>2488813024</v>
      </c>
      <c r="E82" s="53">
        <f>SUM(E84:E103)</f>
        <v>598876630</v>
      </c>
      <c r="F82" s="53">
        <f>SUM(F84:F103)</f>
        <v>1889936394</v>
      </c>
      <c r="G82" s="54">
        <f>E82/D82</f>
        <v>0.24062740922075793</v>
      </c>
      <c r="Y82" s="89"/>
      <c r="Z82" s="105"/>
      <c r="AA82" s="112" t="s">
        <v>47</v>
      </c>
      <c r="AB82" s="104">
        <v>49300302</v>
      </c>
      <c r="AC82" s="104">
        <v>46066312</v>
      </c>
      <c r="AD82" s="104">
        <v>6946452</v>
      </c>
      <c r="AE82" s="96">
        <v>0.50556809631301736</v>
      </c>
      <c r="AF82" s="94"/>
      <c r="AG82" s="94"/>
      <c r="AH82" s="94"/>
      <c r="AI82" s="81" t="s">
        <v>47</v>
      </c>
      <c r="AJ82" s="104">
        <v>49300302</v>
      </c>
      <c r="AK82" s="104">
        <v>46066312</v>
      </c>
      <c r="AL82" s="104">
        <v>6946452</v>
      </c>
      <c r="AM82" s="96">
        <v>0.50556809631301736</v>
      </c>
      <c r="AN82" s="94"/>
      <c r="AO82" s="111"/>
      <c r="AP82" s="89"/>
      <c r="AQ82" s="89"/>
      <c r="AR82" s="89"/>
      <c r="AS82" s="89"/>
      <c r="AT82" s="89"/>
      <c r="AU82" s="89"/>
      <c r="AV82" s="89"/>
      <c r="AW82" s="89"/>
    </row>
    <row r="83" spans="2:49" s="4" customFormat="1" ht="27" customHeight="1" x14ac:dyDescent="0.25">
      <c r="B83" s="55" t="s">
        <v>26</v>
      </c>
      <c r="C83" s="55" t="s">
        <v>4</v>
      </c>
      <c r="D83" s="55" t="s">
        <v>5</v>
      </c>
      <c r="E83" s="55" t="s">
        <v>6</v>
      </c>
      <c r="F83" s="55" t="s">
        <v>44</v>
      </c>
      <c r="G83" s="55" t="s">
        <v>7</v>
      </c>
      <c r="Y83" s="89"/>
      <c r="Z83" s="105"/>
      <c r="AA83" s="112" t="s">
        <v>57</v>
      </c>
      <c r="AB83" s="104">
        <v>29121144</v>
      </c>
      <c r="AC83" s="104">
        <v>33682457</v>
      </c>
      <c r="AD83" s="104">
        <v>2048611</v>
      </c>
      <c r="AE83" s="96">
        <v>0.21077507411077892</v>
      </c>
      <c r="AF83" s="94"/>
      <c r="AG83" s="94"/>
      <c r="AH83" s="94"/>
      <c r="AI83" s="81" t="s">
        <v>57</v>
      </c>
      <c r="AJ83" s="104">
        <v>29121144</v>
      </c>
      <c r="AK83" s="104">
        <v>33682457</v>
      </c>
      <c r="AL83" s="104">
        <v>2048611</v>
      </c>
      <c r="AM83" s="96">
        <v>0.21077507411077892</v>
      </c>
      <c r="AN83" s="94"/>
      <c r="AO83" s="111"/>
      <c r="AP83" s="89"/>
      <c r="AQ83" s="89"/>
      <c r="AR83" s="89"/>
      <c r="AS83" s="89"/>
      <c r="AT83" s="89"/>
      <c r="AU83" s="89"/>
      <c r="AV83" s="89"/>
      <c r="AW83" s="89"/>
    </row>
    <row r="84" spans="2:49" s="4" customFormat="1" ht="24" customHeight="1" x14ac:dyDescent="0.25">
      <c r="B84" s="49" t="s">
        <v>47</v>
      </c>
      <c r="C84" s="36">
        <v>49300302</v>
      </c>
      <c r="D84" s="36">
        <v>46066312</v>
      </c>
      <c r="E84" s="36">
        <v>6946452</v>
      </c>
      <c r="F84" s="36">
        <f>+D84-E84</f>
        <v>39119860</v>
      </c>
      <c r="G84" s="56">
        <f>E84/D84</f>
        <v>0.15079244893752294</v>
      </c>
      <c r="Y84" s="89"/>
      <c r="Z84" s="105"/>
      <c r="AA84" s="94" t="s">
        <v>99</v>
      </c>
      <c r="AB84" s="97">
        <f>SUM(AJ84:AJ97)</f>
        <v>16058749</v>
      </c>
      <c r="AC84" s="97">
        <f>SUM(AK84:AK97)</f>
        <v>23101340</v>
      </c>
      <c r="AD84" s="97">
        <f>SUM(AL84:AL97)</f>
        <v>3918479</v>
      </c>
      <c r="AE84" s="96">
        <f>+AD84/AC84</f>
        <v>0.16962128603795279</v>
      </c>
      <c r="AF84" s="94"/>
      <c r="AG84" s="94"/>
      <c r="AH84" s="94"/>
      <c r="AI84" s="81" t="s">
        <v>52</v>
      </c>
      <c r="AJ84" s="104">
        <v>10419695</v>
      </c>
      <c r="AK84" s="104">
        <v>11545554</v>
      </c>
      <c r="AL84" s="104">
        <v>2433515</v>
      </c>
      <c r="AM84" s="96">
        <v>5.5558463538258877E-2</v>
      </c>
      <c r="AN84" s="94"/>
      <c r="AO84" s="111"/>
      <c r="AP84" s="89"/>
      <c r="AQ84" s="89"/>
      <c r="AR84" s="89"/>
      <c r="AS84" s="89"/>
      <c r="AT84" s="89"/>
      <c r="AU84" s="89"/>
      <c r="AV84" s="89"/>
      <c r="AW84" s="89"/>
    </row>
    <row r="85" spans="2:49" s="4" customFormat="1" ht="24" customHeight="1" x14ac:dyDescent="0.25">
      <c r="B85" s="49" t="s">
        <v>48</v>
      </c>
      <c r="C85" s="36">
        <v>1838670</v>
      </c>
      <c r="D85" s="36">
        <v>2723260</v>
      </c>
      <c r="E85" s="36">
        <v>475614</v>
      </c>
      <c r="F85" s="36">
        <f t="shared" ref="F85:F103" si="10">+D85-E85</f>
        <v>2247646</v>
      </c>
      <c r="G85" s="56">
        <f t="shared" ref="G85:G103" si="11">E85/D85</f>
        <v>0.1746487665518533</v>
      </c>
      <c r="Y85" s="89"/>
      <c r="Z85" s="105"/>
      <c r="AA85" s="98"/>
      <c r="AB85" s="99">
        <f>SUM(AB78:AB84)</f>
        <v>2261769001</v>
      </c>
      <c r="AC85" s="99">
        <f>SUM(AC78:AC84)</f>
        <v>2488813024</v>
      </c>
      <c r="AD85" s="99">
        <f>SUM(AD78:AD84)</f>
        <v>598876630</v>
      </c>
      <c r="AE85" s="98"/>
      <c r="AF85" s="94"/>
      <c r="AG85" s="94"/>
      <c r="AH85" s="94"/>
      <c r="AI85" s="81" t="s">
        <v>64</v>
      </c>
      <c r="AJ85" s="104">
        <v>1525005</v>
      </c>
      <c r="AK85" s="104">
        <v>2755227</v>
      </c>
      <c r="AL85" s="104">
        <v>233137</v>
      </c>
      <c r="AM85" s="96">
        <v>8.575226171590275E-2</v>
      </c>
      <c r="AN85" s="94"/>
      <c r="AO85" s="111"/>
      <c r="AP85" s="89"/>
      <c r="AQ85" s="89"/>
      <c r="AR85" s="89"/>
      <c r="AS85" s="89"/>
      <c r="AT85" s="89"/>
      <c r="AU85" s="89"/>
      <c r="AV85" s="89"/>
      <c r="AW85" s="89"/>
    </row>
    <row r="86" spans="2:49" s="4" customFormat="1" ht="24" customHeight="1" x14ac:dyDescent="0.25">
      <c r="B86" s="49" t="s">
        <v>49</v>
      </c>
      <c r="C86" s="36">
        <v>433924</v>
      </c>
      <c r="D86" s="36">
        <v>1088797</v>
      </c>
      <c r="E86" s="36">
        <v>103501</v>
      </c>
      <c r="F86" s="36">
        <f t="shared" si="10"/>
        <v>985296</v>
      </c>
      <c r="G86" s="56">
        <f t="shared" si="11"/>
        <v>9.5059960672191413E-2</v>
      </c>
      <c r="Y86" s="89"/>
      <c r="Z86" s="105"/>
      <c r="AA86" s="98"/>
      <c r="AB86" s="98"/>
      <c r="AC86" s="98"/>
      <c r="AD86" s="98"/>
      <c r="AE86" s="98"/>
      <c r="AF86" s="94"/>
      <c r="AG86" s="94"/>
      <c r="AH86" s="94"/>
      <c r="AI86" s="81" t="s">
        <v>48</v>
      </c>
      <c r="AJ86" s="104">
        <v>1838670</v>
      </c>
      <c r="AK86" s="104">
        <v>2723260</v>
      </c>
      <c r="AL86" s="104">
        <v>475614</v>
      </c>
      <c r="AM86" s="96">
        <v>0.19710525361183753</v>
      </c>
      <c r="AN86" s="94"/>
      <c r="AO86" s="111"/>
      <c r="AP86" s="89"/>
      <c r="AQ86" s="89"/>
      <c r="AR86" s="89"/>
      <c r="AS86" s="89"/>
      <c r="AT86" s="89"/>
      <c r="AU86" s="89"/>
      <c r="AV86" s="89"/>
      <c r="AW86" s="89"/>
    </row>
    <row r="87" spans="2:49" s="4" customFormat="1" ht="24" customHeight="1" x14ac:dyDescent="0.25">
      <c r="B87" s="49" t="s">
        <v>50</v>
      </c>
      <c r="C87" s="36">
        <v>78424</v>
      </c>
      <c r="D87" s="36">
        <v>97299</v>
      </c>
      <c r="E87" s="36">
        <v>23016</v>
      </c>
      <c r="F87" s="36">
        <f t="shared" si="10"/>
        <v>74283</v>
      </c>
      <c r="G87" s="56">
        <f t="shared" si="11"/>
        <v>0.23654919372244318</v>
      </c>
      <c r="Y87" s="89"/>
      <c r="Z87" s="105"/>
      <c r="AA87" s="98"/>
      <c r="AB87" s="98"/>
      <c r="AC87" s="98"/>
      <c r="AD87" s="98"/>
      <c r="AE87" s="98"/>
      <c r="AF87" s="94"/>
      <c r="AG87" s="94"/>
      <c r="AH87" s="94"/>
      <c r="AI87" s="81" t="s">
        <v>58</v>
      </c>
      <c r="AJ87" s="104">
        <v>1371366</v>
      </c>
      <c r="AK87" s="104">
        <v>2215742</v>
      </c>
      <c r="AL87" s="104">
        <v>397810</v>
      </c>
      <c r="AM87" s="96">
        <v>0</v>
      </c>
      <c r="AN87" s="94"/>
      <c r="AO87" s="111"/>
      <c r="AP87" s="89"/>
      <c r="AQ87" s="89"/>
      <c r="AR87" s="89"/>
      <c r="AS87" s="89"/>
      <c r="AT87" s="89"/>
      <c r="AU87" s="89"/>
      <c r="AV87" s="89"/>
      <c r="AW87" s="89"/>
    </row>
    <row r="88" spans="2:49" s="4" customFormat="1" ht="24" customHeight="1" x14ac:dyDescent="0.25">
      <c r="B88" s="49" t="s">
        <v>51</v>
      </c>
      <c r="C88" s="36">
        <v>68127</v>
      </c>
      <c r="D88" s="36">
        <v>252510</v>
      </c>
      <c r="E88" s="36">
        <v>127661</v>
      </c>
      <c r="F88" s="36">
        <f t="shared" si="10"/>
        <v>124849</v>
      </c>
      <c r="G88" s="56">
        <f t="shared" si="11"/>
        <v>0.50556809631301736</v>
      </c>
      <c r="Y88" s="89"/>
      <c r="Z88" s="105"/>
      <c r="AA88" s="98"/>
      <c r="AB88" s="98"/>
      <c r="AC88" s="98"/>
      <c r="AD88" s="98"/>
      <c r="AE88" s="98"/>
      <c r="AF88" s="94"/>
      <c r="AG88" s="94"/>
      <c r="AH88" s="94"/>
      <c r="AI88" s="81" t="s">
        <v>59</v>
      </c>
      <c r="AJ88" s="104">
        <v>216212</v>
      </c>
      <c r="AK88" s="104">
        <v>1525825</v>
      </c>
      <c r="AL88" s="104">
        <v>42988</v>
      </c>
      <c r="AM88" s="96">
        <v>6.0821305286606613E-2</v>
      </c>
      <c r="AN88" s="94"/>
      <c r="AO88" s="111"/>
      <c r="AP88" s="89"/>
      <c r="AQ88" s="89"/>
      <c r="AR88" s="89"/>
      <c r="AS88" s="89"/>
      <c r="AT88" s="89"/>
      <c r="AU88" s="89"/>
      <c r="AV88" s="89"/>
      <c r="AW88" s="89"/>
    </row>
    <row r="89" spans="2:49" s="4" customFormat="1" ht="24" customHeight="1" x14ac:dyDescent="0.25">
      <c r="B89" s="49" t="s">
        <v>52</v>
      </c>
      <c r="C89" s="36">
        <v>10419695</v>
      </c>
      <c r="D89" s="36">
        <v>11545554</v>
      </c>
      <c r="E89" s="36">
        <v>2433515</v>
      </c>
      <c r="F89" s="36">
        <f t="shared" si="10"/>
        <v>9112039</v>
      </c>
      <c r="G89" s="56">
        <f t="shared" si="11"/>
        <v>0.21077507411077892</v>
      </c>
      <c r="Y89" s="89"/>
      <c r="Z89" s="105"/>
      <c r="AA89" s="98"/>
      <c r="AB89" s="98"/>
      <c r="AC89" s="98"/>
      <c r="AD89" s="98"/>
      <c r="AE89" s="98"/>
      <c r="AF89" s="98"/>
      <c r="AG89" s="94"/>
      <c r="AH89" s="94"/>
      <c r="AI89" s="81" t="s">
        <v>49</v>
      </c>
      <c r="AJ89" s="104">
        <v>433924</v>
      </c>
      <c r="AK89" s="104">
        <v>1088797</v>
      </c>
      <c r="AL89" s="104">
        <v>103501</v>
      </c>
      <c r="AM89" s="96">
        <v>0.1795380509102594</v>
      </c>
      <c r="AN89" s="94"/>
      <c r="AO89" s="111"/>
      <c r="AP89" s="89"/>
      <c r="AQ89" s="89"/>
      <c r="AR89" s="89"/>
      <c r="AS89" s="89"/>
      <c r="AT89" s="89"/>
      <c r="AU89" s="89"/>
      <c r="AV89" s="89"/>
      <c r="AW89" s="89"/>
    </row>
    <row r="90" spans="2:49" s="4" customFormat="1" ht="24" customHeight="1" x14ac:dyDescent="0.25">
      <c r="B90" s="49" t="s">
        <v>53</v>
      </c>
      <c r="C90" s="36">
        <v>49443</v>
      </c>
      <c r="D90" s="36">
        <v>229254</v>
      </c>
      <c r="E90" s="36">
        <v>12737</v>
      </c>
      <c r="F90" s="36">
        <f t="shared" si="10"/>
        <v>216517</v>
      </c>
      <c r="G90" s="56">
        <f t="shared" si="11"/>
        <v>5.5558463538258877E-2</v>
      </c>
      <c r="Y90" s="89"/>
      <c r="Z90" s="105"/>
      <c r="AA90" s="98"/>
      <c r="AB90" s="98"/>
      <c r="AC90" s="98"/>
      <c r="AD90" s="98"/>
      <c r="AE90" s="98"/>
      <c r="AF90" s="98"/>
      <c r="AG90" s="94"/>
      <c r="AH90" s="94"/>
      <c r="AI90" s="81" t="s">
        <v>55</v>
      </c>
      <c r="AJ90" s="104">
        <v>12030</v>
      </c>
      <c r="AK90" s="104">
        <v>303239</v>
      </c>
      <c r="AL90" s="104">
        <v>59770</v>
      </c>
      <c r="AM90" s="96">
        <v>2.8173610997329315E-2</v>
      </c>
      <c r="AN90" s="94"/>
      <c r="AO90" s="111"/>
      <c r="AP90" s="89"/>
      <c r="AQ90" s="89"/>
      <c r="AR90" s="89"/>
      <c r="AS90" s="89"/>
      <c r="AT90" s="89"/>
      <c r="AU90" s="89"/>
      <c r="AV90" s="89"/>
      <c r="AW90" s="89"/>
    </row>
    <row r="91" spans="2:49" s="4" customFormat="1" ht="24" customHeight="1" x14ac:dyDescent="0.25">
      <c r="B91" s="49" t="s">
        <v>54</v>
      </c>
      <c r="C91" s="36">
        <v>1441</v>
      </c>
      <c r="D91" s="36">
        <v>93292</v>
      </c>
      <c r="E91" s="36">
        <v>8000</v>
      </c>
      <c r="F91" s="36">
        <f t="shared" si="10"/>
        <v>85292</v>
      </c>
      <c r="G91" s="56">
        <f t="shared" si="11"/>
        <v>8.575226171590275E-2</v>
      </c>
      <c r="Y91" s="89"/>
      <c r="Z91" s="105"/>
      <c r="AA91" s="98"/>
      <c r="AB91" s="98"/>
      <c r="AC91" s="98"/>
      <c r="AD91" s="98"/>
      <c r="AE91" s="98"/>
      <c r="AF91" s="98"/>
      <c r="AG91" s="94"/>
      <c r="AH91" s="94"/>
      <c r="AI91" s="81" t="s">
        <v>51</v>
      </c>
      <c r="AJ91" s="104">
        <v>68127</v>
      </c>
      <c r="AK91" s="104">
        <v>252510</v>
      </c>
      <c r="AL91" s="104">
        <v>127661</v>
      </c>
      <c r="AM91" s="96">
        <v>4.7354627779651777E-3</v>
      </c>
      <c r="AN91" s="94"/>
      <c r="AO91" s="111"/>
      <c r="AP91" s="89"/>
      <c r="AQ91" s="89"/>
      <c r="AR91" s="89"/>
      <c r="AS91" s="89"/>
      <c r="AT91" s="89"/>
      <c r="AU91" s="89"/>
      <c r="AV91" s="89"/>
      <c r="AW91" s="89"/>
    </row>
    <row r="92" spans="2:49" s="4" customFormat="1" ht="24" customHeight="1" x14ac:dyDescent="0.25">
      <c r="B92" s="49" t="s">
        <v>55</v>
      </c>
      <c r="C92" s="36">
        <v>12030</v>
      </c>
      <c r="D92" s="36">
        <v>303239</v>
      </c>
      <c r="E92" s="36">
        <v>59770</v>
      </c>
      <c r="F92" s="36">
        <f t="shared" si="10"/>
        <v>243469</v>
      </c>
      <c r="G92" s="56">
        <f t="shared" si="11"/>
        <v>0.19710525361183753</v>
      </c>
      <c r="Y92" s="89"/>
      <c r="Z92" s="105"/>
      <c r="AA92" s="98"/>
      <c r="AB92" s="98"/>
      <c r="AC92" s="98"/>
      <c r="AD92" s="98"/>
      <c r="AE92" s="98"/>
      <c r="AF92" s="98"/>
      <c r="AG92" s="94"/>
      <c r="AH92" s="94"/>
      <c r="AI92" s="81" t="s">
        <v>53</v>
      </c>
      <c r="AJ92" s="104">
        <v>49443</v>
      </c>
      <c r="AK92" s="104">
        <v>229254</v>
      </c>
      <c r="AL92" s="104">
        <v>12737</v>
      </c>
      <c r="AM92" s="96">
        <v>0.2067810955852192</v>
      </c>
      <c r="AN92" s="94"/>
      <c r="AO92" s="111"/>
      <c r="AP92" s="89"/>
      <c r="AQ92" s="89"/>
      <c r="AR92" s="89"/>
      <c r="AS92" s="89"/>
      <c r="AT92" s="89"/>
      <c r="AU92" s="89"/>
      <c r="AV92" s="89"/>
      <c r="AW92" s="89"/>
    </row>
    <row r="93" spans="2:49" s="4" customFormat="1" ht="24" customHeight="1" x14ac:dyDescent="0.25">
      <c r="B93" s="49" t="s">
        <v>56</v>
      </c>
      <c r="C93" s="36">
        <v>5564</v>
      </c>
      <c r="D93" s="36">
        <v>5564</v>
      </c>
      <c r="E93" s="36">
        <v>0</v>
      </c>
      <c r="F93" s="36">
        <f t="shared" si="10"/>
        <v>5564</v>
      </c>
      <c r="G93" s="56">
        <f t="shared" si="11"/>
        <v>0</v>
      </c>
      <c r="Y93" s="89"/>
      <c r="Z93" s="105"/>
      <c r="AA93" s="98"/>
      <c r="AB93" s="98"/>
      <c r="AC93" s="98"/>
      <c r="AD93" s="98"/>
      <c r="AE93" s="98"/>
      <c r="AF93" s="98"/>
      <c r="AG93" s="94"/>
      <c r="AH93" s="94"/>
      <c r="AI93" s="81" t="s">
        <v>60</v>
      </c>
      <c r="AJ93" s="104">
        <v>18326</v>
      </c>
      <c r="AK93" s="104">
        <v>154156</v>
      </c>
      <c r="AL93" s="104">
        <v>730</v>
      </c>
      <c r="AM93" s="96">
        <v>0</v>
      </c>
      <c r="AN93" s="94"/>
      <c r="AO93" s="111"/>
      <c r="AP93" s="89"/>
      <c r="AQ93" s="89"/>
      <c r="AR93" s="89"/>
      <c r="AS93" s="89"/>
      <c r="AT93" s="89"/>
      <c r="AU93" s="89"/>
      <c r="AV93" s="89"/>
      <c r="AW93" s="89"/>
    </row>
    <row r="94" spans="2:49" s="4" customFormat="1" ht="24" customHeight="1" x14ac:dyDescent="0.25">
      <c r="B94" s="49" t="s">
        <v>57</v>
      </c>
      <c r="C94" s="36">
        <v>29121144</v>
      </c>
      <c r="D94" s="36">
        <v>33682457</v>
      </c>
      <c r="E94" s="36">
        <v>2048611</v>
      </c>
      <c r="F94" s="36">
        <f t="shared" si="10"/>
        <v>31633846</v>
      </c>
      <c r="G94" s="56">
        <f t="shared" si="11"/>
        <v>6.0821305286606613E-2</v>
      </c>
      <c r="Y94" s="89"/>
      <c r="Z94" s="105"/>
      <c r="AA94" s="98"/>
      <c r="AB94" s="98"/>
      <c r="AC94" s="98"/>
      <c r="AD94" s="98"/>
      <c r="AE94" s="98"/>
      <c r="AF94" s="98"/>
      <c r="AG94" s="94"/>
      <c r="AH94" s="94"/>
      <c r="AI94" s="81" t="s">
        <v>62</v>
      </c>
      <c r="AJ94" s="104">
        <v>20522</v>
      </c>
      <c r="AK94" s="104">
        <v>111621</v>
      </c>
      <c r="AL94" s="104">
        <v>0</v>
      </c>
      <c r="AM94" s="96">
        <v>0.26729479192964367</v>
      </c>
      <c r="AN94" s="94"/>
      <c r="AO94" s="111"/>
      <c r="AP94" s="89"/>
      <c r="AQ94" s="89"/>
      <c r="AR94" s="89"/>
      <c r="AS94" s="89"/>
      <c r="AT94" s="89"/>
      <c r="AU94" s="89"/>
      <c r="AV94" s="89"/>
      <c r="AW94" s="89"/>
    </row>
    <row r="95" spans="2:49" s="4" customFormat="1" ht="24" customHeight="1" x14ac:dyDescent="0.25">
      <c r="B95" s="49" t="s">
        <v>58</v>
      </c>
      <c r="C95" s="36">
        <v>1371366</v>
      </c>
      <c r="D95" s="36">
        <v>2215742</v>
      </c>
      <c r="E95" s="36">
        <v>397810</v>
      </c>
      <c r="F95" s="36">
        <f t="shared" si="10"/>
        <v>1817932</v>
      </c>
      <c r="G95" s="56">
        <f t="shared" si="11"/>
        <v>0.1795380509102594</v>
      </c>
      <c r="Y95" s="89"/>
      <c r="Z95" s="105"/>
      <c r="AA95" s="98"/>
      <c r="AB95" s="98"/>
      <c r="AC95" s="98"/>
      <c r="AD95" s="98"/>
      <c r="AE95" s="98"/>
      <c r="AF95" s="98"/>
      <c r="AG95" s="94"/>
      <c r="AH95" s="94"/>
      <c r="AI95" s="81" t="s">
        <v>50</v>
      </c>
      <c r="AJ95" s="104">
        <v>78424</v>
      </c>
      <c r="AK95" s="104">
        <v>97299</v>
      </c>
      <c r="AL95" s="104">
        <v>23016</v>
      </c>
      <c r="AM95" s="96">
        <v>8.461625847888396E-2</v>
      </c>
      <c r="AN95" s="94"/>
      <c r="AO95" s="111"/>
      <c r="AP95" s="89"/>
      <c r="AQ95" s="89"/>
      <c r="AR95" s="89"/>
      <c r="AS95" s="89"/>
      <c r="AT95" s="89"/>
      <c r="AU95" s="89"/>
      <c r="AV95" s="89"/>
      <c r="AW95" s="89"/>
    </row>
    <row r="96" spans="2:49" s="4" customFormat="1" ht="24" customHeight="1" x14ac:dyDescent="0.25">
      <c r="B96" s="49" t="s">
        <v>59</v>
      </c>
      <c r="C96" s="36">
        <v>216212</v>
      </c>
      <c r="D96" s="36">
        <v>1525825</v>
      </c>
      <c r="E96" s="36">
        <v>42988</v>
      </c>
      <c r="F96" s="36">
        <f t="shared" si="10"/>
        <v>1482837</v>
      </c>
      <c r="G96" s="56">
        <f t="shared" si="11"/>
        <v>2.8173610997329315E-2</v>
      </c>
      <c r="Y96" s="89"/>
      <c r="Z96" s="105"/>
      <c r="AA96" s="98"/>
      <c r="AB96" s="98"/>
      <c r="AC96" s="98"/>
      <c r="AD96" s="98"/>
      <c r="AE96" s="98"/>
      <c r="AF96" s="98"/>
      <c r="AG96" s="94"/>
      <c r="AH96" s="94"/>
      <c r="AI96" s="81" t="s">
        <v>54</v>
      </c>
      <c r="AJ96" s="104">
        <v>1441</v>
      </c>
      <c r="AK96" s="104">
        <v>93292</v>
      </c>
      <c r="AL96" s="104">
        <v>8000</v>
      </c>
      <c r="AM96" s="96">
        <v>0.27337137632675967</v>
      </c>
      <c r="AN96" s="94"/>
      <c r="AO96" s="111"/>
      <c r="AP96" s="89"/>
      <c r="AQ96" s="89"/>
      <c r="AR96" s="89"/>
      <c r="AS96" s="89"/>
      <c r="AT96" s="89"/>
      <c r="AU96" s="89"/>
      <c r="AV96" s="89"/>
      <c r="AW96" s="89"/>
    </row>
    <row r="97" spans="2:49" s="4" customFormat="1" ht="24" customHeight="1" x14ac:dyDescent="0.25">
      <c r="B97" s="49" t="s">
        <v>60</v>
      </c>
      <c r="C97" s="36">
        <v>18326</v>
      </c>
      <c r="D97" s="36">
        <v>154156</v>
      </c>
      <c r="E97" s="36">
        <v>730</v>
      </c>
      <c r="F97" s="36">
        <f t="shared" si="10"/>
        <v>153426</v>
      </c>
      <c r="G97" s="56">
        <f t="shared" si="11"/>
        <v>4.7354627779651777E-3</v>
      </c>
      <c r="Y97" s="89"/>
      <c r="Z97" s="105"/>
      <c r="AA97" s="98"/>
      <c r="AB97" s="98"/>
      <c r="AC97" s="98"/>
      <c r="AD97" s="98"/>
      <c r="AE97" s="98"/>
      <c r="AF97" s="98"/>
      <c r="AG97" s="94"/>
      <c r="AH97" s="94"/>
      <c r="AI97" s="81" t="s">
        <v>56</v>
      </c>
      <c r="AJ97" s="104">
        <v>5564</v>
      </c>
      <c r="AK97" s="104">
        <v>5564</v>
      </c>
      <c r="AL97" s="104">
        <v>0</v>
      </c>
      <c r="AM97" s="96">
        <v>7.5807630092435421E-2</v>
      </c>
      <c r="AN97" s="94"/>
      <c r="AO97" s="111"/>
      <c r="AP97" s="89"/>
      <c r="AQ97" s="89"/>
      <c r="AR97" s="89"/>
      <c r="AS97" s="89"/>
      <c r="AT97" s="89"/>
      <c r="AU97" s="89"/>
      <c r="AV97" s="89"/>
      <c r="AW97" s="89"/>
    </row>
    <row r="98" spans="2:49" s="4" customFormat="1" ht="24" customHeight="1" x14ac:dyDescent="0.25">
      <c r="B98" s="49" t="s">
        <v>61</v>
      </c>
      <c r="C98" s="36">
        <v>621293124</v>
      </c>
      <c r="D98" s="36">
        <v>710998767</v>
      </c>
      <c r="E98" s="36">
        <v>147021104</v>
      </c>
      <c r="F98" s="36">
        <f t="shared" si="10"/>
        <v>563977663</v>
      </c>
      <c r="G98" s="56">
        <f t="shared" si="11"/>
        <v>0.2067810955852192</v>
      </c>
      <c r="Y98" s="89"/>
      <c r="Z98" s="105"/>
      <c r="AA98" s="98"/>
      <c r="AB98" s="98"/>
      <c r="AC98" s="98"/>
      <c r="AD98" s="98"/>
      <c r="AE98" s="98"/>
      <c r="AF98" s="98"/>
      <c r="AG98" s="94"/>
      <c r="AH98" s="94"/>
      <c r="AI98" s="94"/>
      <c r="AJ98" s="94"/>
      <c r="AK98" s="94"/>
      <c r="AL98" s="94"/>
      <c r="AM98" s="94"/>
      <c r="AN98" s="94"/>
      <c r="AO98" s="111"/>
      <c r="AP98" s="89"/>
      <c r="AQ98" s="89"/>
      <c r="AR98" s="89"/>
      <c r="AS98" s="89"/>
      <c r="AT98" s="89"/>
      <c r="AU98" s="89"/>
      <c r="AV98" s="89"/>
      <c r="AW98" s="89"/>
    </row>
    <row r="99" spans="2:49" s="4" customFormat="1" ht="24" customHeight="1" x14ac:dyDescent="0.25">
      <c r="B99" s="49" t="s">
        <v>62</v>
      </c>
      <c r="C99" s="36">
        <v>20522</v>
      </c>
      <c r="D99" s="36">
        <v>111621</v>
      </c>
      <c r="E99" s="36">
        <v>0</v>
      </c>
      <c r="F99" s="36">
        <f t="shared" si="10"/>
        <v>111621</v>
      </c>
      <c r="G99" s="56">
        <f t="shared" si="11"/>
        <v>0</v>
      </c>
      <c r="Y99" s="89"/>
      <c r="Z99" s="105"/>
      <c r="AA99" s="98"/>
      <c r="AB99" s="98"/>
      <c r="AC99" s="98"/>
      <c r="AD99" s="98"/>
      <c r="AE99" s="98"/>
      <c r="AF99" s="98"/>
      <c r="AG99" s="94"/>
      <c r="AH99" s="94"/>
      <c r="AI99" s="94"/>
      <c r="AJ99" s="94"/>
      <c r="AK99" s="94"/>
      <c r="AL99" s="94"/>
      <c r="AM99" s="94"/>
      <c r="AN99" s="94"/>
      <c r="AO99" s="111"/>
      <c r="AP99" s="89"/>
      <c r="AQ99" s="89"/>
      <c r="AR99" s="89"/>
      <c r="AS99" s="89"/>
      <c r="AT99" s="89"/>
      <c r="AU99" s="89"/>
      <c r="AV99" s="89"/>
      <c r="AW99" s="89"/>
    </row>
    <row r="100" spans="2:49" s="4" customFormat="1" ht="24" customHeight="1" x14ac:dyDescent="0.25">
      <c r="B100" s="49" t="s">
        <v>63</v>
      </c>
      <c r="C100" s="36">
        <v>1415145061</v>
      </c>
      <c r="D100" s="36">
        <v>1541876847</v>
      </c>
      <c r="E100" s="36">
        <v>412135651</v>
      </c>
      <c r="F100" s="36">
        <f t="shared" si="10"/>
        <v>1129741196</v>
      </c>
      <c r="G100" s="56">
        <f t="shared" si="11"/>
        <v>0.26729479192964367</v>
      </c>
      <c r="Y100" s="89"/>
      <c r="Z100" s="105"/>
      <c r="AA100" s="98"/>
      <c r="AB100" s="98"/>
      <c r="AC100" s="98"/>
      <c r="AD100" s="98"/>
      <c r="AE100" s="98"/>
      <c r="AF100" s="98"/>
      <c r="AG100" s="94"/>
      <c r="AH100" s="94"/>
      <c r="AI100" s="94"/>
      <c r="AJ100" s="94"/>
      <c r="AK100" s="94"/>
      <c r="AL100" s="94"/>
      <c r="AM100" s="94"/>
      <c r="AN100" s="94"/>
      <c r="AO100" s="111"/>
      <c r="AP100" s="89"/>
      <c r="AQ100" s="89"/>
      <c r="AR100" s="89"/>
      <c r="AS100" s="89"/>
      <c r="AT100" s="89"/>
      <c r="AU100" s="89"/>
      <c r="AV100" s="89"/>
      <c r="AW100" s="89"/>
    </row>
    <row r="101" spans="2:49" s="4" customFormat="1" ht="24" customHeight="1" x14ac:dyDescent="0.25">
      <c r="B101" s="49" t="s">
        <v>64</v>
      </c>
      <c r="C101" s="36">
        <v>1525005</v>
      </c>
      <c r="D101" s="36">
        <v>2755227</v>
      </c>
      <c r="E101" s="36">
        <v>233137</v>
      </c>
      <c r="F101" s="36">
        <f t="shared" si="10"/>
        <v>2522090</v>
      </c>
      <c r="G101" s="56">
        <f t="shared" si="11"/>
        <v>8.461625847888396E-2</v>
      </c>
      <c r="Y101" s="89"/>
      <c r="Z101" s="105"/>
      <c r="AA101" s="98"/>
      <c r="AB101" s="98"/>
      <c r="AC101" s="98"/>
      <c r="AD101" s="98"/>
      <c r="AE101" s="98"/>
      <c r="AF101" s="98"/>
      <c r="AG101" s="94"/>
      <c r="AH101" s="94"/>
      <c r="AI101" s="94"/>
      <c r="AJ101" s="94"/>
      <c r="AK101" s="94"/>
      <c r="AL101" s="94"/>
      <c r="AM101" s="94"/>
      <c r="AN101" s="94"/>
      <c r="AO101" s="111"/>
      <c r="AP101" s="89"/>
      <c r="AQ101" s="89"/>
      <c r="AR101" s="89"/>
      <c r="AS101" s="89"/>
      <c r="AT101" s="89"/>
      <c r="AU101" s="89"/>
      <c r="AV101" s="89"/>
      <c r="AW101" s="89"/>
    </row>
    <row r="102" spans="2:49" s="4" customFormat="1" ht="24" customHeight="1" x14ac:dyDescent="0.25">
      <c r="B102" s="49" t="s">
        <v>65</v>
      </c>
      <c r="C102" s="36">
        <v>82380566</v>
      </c>
      <c r="D102" s="36">
        <v>84617246</v>
      </c>
      <c r="E102" s="36">
        <v>23131933</v>
      </c>
      <c r="F102" s="36">
        <f t="shared" si="10"/>
        <v>61485313</v>
      </c>
      <c r="G102" s="56">
        <f t="shared" si="11"/>
        <v>0.27337137632675967</v>
      </c>
      <c r="Y102" s="89"/>
      <c r="Z102" s="105"/>
      <c r="AA102" s="98"/>
      <c r="AB102" s="98"/>
      <c r="AC102" s="98"/>
      <c r="AD102" s="98"/>
      <c r="AE102" s="98"/>
      <c r="AF102" s="98"/>
      <c r="AG102" s="94"/>
      <c r="AH102" s="94"/>
      <c r="AI102" s="94"/>
      <c r="AJ102" s="94"/>
      <c r="AK102" s="94"/>
      <c r="AL102" s="94"/>
      <c r="AM102" s="94"/>
      <c r="AN102" s="94"/>
      <c r="AO102" s="111"/>
      <c r="AP102" s="89"/>
      <c r="AQ102" s="89"/>
      <c r="AR102" s="89"/>
      <c r="AS102" s="89"/>
      <c r="AT102" s="89"/>
      <c r="AU102" s="89"/>
      <c r="AV102" s="89"/>
      <c r="AW102" s="89"/>
    </row>
    <row r="103" spans="2:49" s="4" customFormat="1" ht="24" customHeight="1" x14ac:dyDescent="0.25">
      <c r="B103" s="49" t="s">
        <v>66</v>
      </c>
      <c r="C103" s="36">
        <v>48470055</v>
      </c>
      <c r="D103" s="36">
        <v>48470055</v>
      </c>
      <c r="E103" s="36">
        <v>3674400</v>
      </c>
      <c r="F103" s="36">
        <f t="shared" si="10"/>
        <v>44795655</v>
      </c>
      <c r="G103" s="56">
        <f t="shared" si="11"/>
        <v>7.5807630092435421E-2</v>
      </c>
      <c r="Y103" s="89"/>
      <c r="Z103" s="105"/>
      <c r="AA103" s="98"/>
      <c r="AB103" s="98"/>
      <c r="AC103" s="98"/>
      <c r="AD103" s="98"/>
      <c r="AE103" s="98"/>
      <c r="AF103" s="98"/>
      <c r="AG103" s="94"/>
      <c r="AH103" s="94"/>
      <c r="AI103" s="94"/>
      <c r="AJ103" s="94"/>
      <c r="AK103" s="94"/>
      <c r="AL103" s="94"/>
      <c r="AM103" s="94"/>
      <c r="AN103" s="94"/>
      <c r="AO103" s="111"/>
      <c r="AP103" s="89"/>
      <c r="AQ103" s="89"/>
      <c r="AR103" s="89"/>
      <c r="AS103" s="89"/>
      <c r="AT103" s="89"/>
      <c r="AU103" s="89"/>
      <c r="AV103" s="89"/>
      <c r="AW103" s="89"/>
    </row>
    <row r="104" spans="2:49" s="4" customFormat="1" ht="26.25" customHeight="1" x14ac:dyDescent="0.25">
      <c r="B104" s="60"/>
      <c r="C104" s="61"/>
      <c r="D104" s="61"/>
      <c r="E104" s="62"/>
      <c r="F104" s="62"/>
      <c r="G104" s="63"/>
      <c r="Y104" s="89"/>
      <c r="Z104" s="105"/>
      <c r="AA104" s="98"/>
      <c r="AB104" s="98"/>
      <c r="AC104" s="98"/>
      <c r="AD104" s="98"/>
      <c r="AE104" s="98"/>
      <c r="AF104" s="98"/>
      <c r="AG104" s="94"/>
      <c r="AH104" s="94"/>
      <c r="AI104" s="94"/>
      <c r="AJ104" s="94"/>
      <c r="AK104" s="94"/>
      <c r="AL104" s="94"/>
      <c r="AM104" s="94"/>
      <c r="AN104" s="94"/>
      <c r="AO104" s="111"/>
      <c r="AP104" s="89"/>
      <c r="AQ104" s="89"/>
      <c r="AR104" s="89"/>
      <c r="AS104" s="89"/>
      <c r="AT104" s="89"/>
      <c r="AU104" s="89"/>
      <c r="AV104" s="89"/>
      <c r="AW104" s="89"/>
    </row>
    <row r="105" spans="2:49" s="4" customFormat="1" ht="26.25" customHeight="1" x14ac:dyDescent="0.25">
      <c r="B105" s="130" t="s">
        <v>41</v>
      </c>
      <c r="C105" s="130"/>
      <c r="D105" s="130"/>
      <c r="E105" s="130"/>
      <c r="F105" s="130"/>
      <c r="G105" s="130"/>
      <c r="Y105" s="89"/>
      <c r="Z105" s="105"/>
      <c r="AA105" s="98"/>
      <c r="AB105" s="98"/>
      <c r="AC105" s="98"/>
      <c r="AD105" s="98"/>
      <c r="AE105" s="98"/>
      <c r="AF105" s="98"/>
      <c r="AG105" s="94"/>
      <c r="AH105" s="94"/>
      <c r="AI105" s="94"/>
      <c r="AJ105" s="94"/>
      <c r="AK105" s="94"/>
      <c r="AL105" s="94"/>
      <c r="AM105" s="94"/>
      <c r="AN105" s="94"/>
      <c r="AO105" s="111"/>
      <c r="AP105" s="89"/>
      <c r="AQ105" s="89"/>
      <c r="AR105" s="89"/>
      <c r="AS105" s="89"/>
      <c r="AT105" s="89"/>
      <c r="AU105" s="89"/>
      <c r="AV105" s="89"/>
      <c r="AW105" s="89"/>
    </row>
    <row r="106" spans="2:49" s="4" customFormat="1" ht="21" customHeight="1" x14ac:dyDescent="0.25">
      <c r="B106" s="64" t="s">
        <v>27</v>
      </c>
      <c r="C106" s="65">
        <f>SUM(C108:C115)</f>
        <v>627817899</v>
      </c>
      <c r="D106" s="65">
        <f>SUM(D108:D115)</f>
        <v>868725617</v>
      </c>
      <c r="E106" s="65">
        <f>SUM(E108:E115)</f>
        <v>104385529</v>
      </c>
      <c r="F106" s="65">
        <f>SUM(F108:F115)</f>
        <v>764340088</v>
      </c>
      <c r="G106" s="66">
        <f>E106/D106</f>
        <v>0.12015937708902626</v>
      </c>
      <c r="Y106" s="89"/>
      <c r="Z106" s="105"/>
      <c r="AA106" s="98"/>
      <c r="AB106" s="98"/>
      <c r="AC106" s="98"/>
      <c r="AD106" s="98"/>
      <c r="AE106" s="98"/>
      <c r="AF106" s="98"/>
      <c r="AG106" s="94"/>
      <c r="AH106" s="94"/>
      <c r="AI106" s="94"/>
      <c r="AJ106" s="94"/>
      <c r="AK106" s="94"/>
      <c r="AL106" s="94"/>
      <c r="AM106" s="94"/>
      <c r="AN106" s="94"/>
      <c r="AO106" s="111"/>
      <c r="AP106" s="89"/>
      <c r="AQ106" s="89"/>
      <c r="AR106" s="89"/>
      <c r="AS106" s="89"/>
      <c r="AT106" s="89"/>
      <c r="AU106" s="89"/>
      <c r="AV106" s="89"/>
      <c r="AW106" s="89"/>
    </row>
    <row r="107" spans="2:49" s="4" customFormat="1" ht="29.25" customHeight="1" x14ac:dyDescent="0.25">
      <c r="B107" s="55" t="s">
        <v>20</v>
      </c>
      <c r="C107" s="55" t="s">
        <v>4</v>
      </c>
      <c r="D107" s="55" t="s">
        <v>5</v>
      </c>
      <c r="E107" s="55" t="s">
        <v>6</v>
      </c>
      <c r="F107" s="55" t="s">
        <v>44</v>
      </c>
      <c r="G107" s="55" t="s">
        <v>7</v>
      </c>
      <c r="Y107" s="89"/>
      <c r="Z107" s="105"/>
      <c r="AA107" s="98"/>
      <c r="AB107" s="98"/>
      <c r="AC107" s="98"/>
      <c r="AD107" s="98"/>
      <c r="AE107" s="98"/>
      <c r="AF107" s="98"/>
      <c r="AG107" s="94"/>
      <c r="AH107" s="94"/>
      <c r="AI107" s="94"/>
      <c r="AJ107" s="94"/>
      <c r="AK107" s="94"/>
      <c r="AL107" s="94"/>
      <c r="AM107" s="94"/>
      <c r="AN107" s="94"/>
      <c r="AO107" s="111"/>
      <c r="AP107" s="89"/>
      <c r="AQ107" s="89"/>
      <c r="AR107" s="89"/>
      <c r="AS107" s="89"/>
      <c r="AT107" s="89"/>
      <c r="AU107" s="89"/>
      <c r="AV107" s="89"/>
      <c r="AW107" s="89"/>
    </row>
    <row r="108" spans="2:49" s="4" customFormat="1" ht="26.25" customHeight="1" x14ac:dyDescent="0.25">
      <c r="B108" s="76" t="s">
        <v>67</v>
      </c>
      <c r="C108" s="36">
        <v>112709922</v>
      </c>
      <c r="D108" s="36">
        <v>220617055</v>
      </c>
      <c r="E108" s="36">
        <v>27022255</v>
      </c>
      <c r="F108" s="36">
        <f>+D108-E108</f>
        <v>193594800</v>
      </c>
      <c r="G108" s="56">
        <f>E108/D108</f>
        <v>0.12248488676453413</v>
      </c>
      <c r="Y108" s="89"/>
      <c r="Z108" s="105"/>
      <c r="AA108" s="98"/>
      <c r="AB108" s="98"/>
      <c r="AC108" s="98"/>
      <c r="AD108" s="98"/>
      <c r="AE108" s="98"/>
      <c r="AF108" s="98"/>
      <c r="AG108" s="94"/>
      <c r="AH108" s="94"/>
      <c r="AI108" s="94"/>
      <c r="AJ108" s="94"/>
      <c r="AK108" s="94"/>
      <c r="AL108" s="94"/>
      <c r="AM108" s="94"/>
      <c r="AN108" s="94"/>
      <c r="AO108" s="111"/>
      <c r="AP108" s="89"/>
      <c r="AQ108" s="89"/>
      <c r="AR108" s="89"/>
      <c r="AS108" s="89"/>
      <c r="AT108" s="89"/>
      <c r="AU108" s="89"/>
      <c r="AV108" s="89"/>
      <c r="AW108" s="89"/>
    </row>
    <row r="109" spans="2:49" s="4" customFormat="1" ht="26.25" customHeight="1" x14ac:dyDescent="0.25">
      <c r="B109" s="76" t="s">
        <v>68</v>
      </c>
      <c r="C109" s="36">
        <v>99013005</v>
      </c>
      <c r="D109" s="36">
        <v>125452319</v>
      </c>
      <c r="E109" s="36">
        <v>7099577</v>
      </c>
      <c r="F109" s="36">
        <f t="shared" ref="F109:F115" si="12">+D109-E109</f>
        <v>118352742</v>
      </c>
      <c r="G109" s="56">
        <f t="shared" ref="G109:G115" si="13">E109/D109</f>
        <v>5.659183550046612E-2</v>
      </c>
      <c r="Y109" s="89"/>
      <c r="Z109" s="105"/>
      <c r="AA109" s="98"/>
      <c r="AB109" s="98"/>
      <c r="AC109" s="98"/>
      <c r="AD109" s="98"/>
      <c r="AE109" s="98"/>
      <c r="AF109" s="98"/>
      <c r="AG109" s="94"/>
      <c r="AH109" s="94"/>
      <c r="AI109" s="94"/>
      <c r="AJ109" s="94"/>
      <c r="AK109" s="94"/>
      <c r="AL109" s="94"/>
      <c r="AM109" s="94"/>
      <c r="AN109" s="94"/>
      <c r="AO109" s="111"/>
      <c r="AP109" s="89"/>
      <c r="AQ109" s="89"/>
      <c r="AR109" s="89"/>
      <c r="AS109" s="89"/>
      <c r="AT109" s="89"/>
      <c r="AU109" s="89"/>
      <c r="AV109" s="89"/>
      <c r="AW109" s="89"/>
    </row>
    <row r="110" spans="2:49" s="4" customFormat="1" ht="26.25" customHeight="1" x14ac:dyDescent="0.25">
      <c r="B110" s="76" t="s">
        <v>69</v>
      </c>
      <c r="C110" s="36">
        <v>75571603</v>
      </c>
      <c r="D110" s="36">
        <v>159877208</v>
      </c>
      <c r="E110" s="36">
        <v>40014272</v>
      </c>
      <c r="F110" s="36">
        <f t="shared" si="12"/>
        <v>119862936</v>
      </c>
      <c r="G110" s="56">
        <f t="shared" si="13"/>
        <v>0.2502812783670828</v>
      </c>
      <c r="Y110" s="89"/>
      <c r="Z110" s="105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111"/>
      <c r="AP110" s="89"/>
      <c r="AQ110" s="89"/>
      <c r="AR110" s="89"/>
      <c r="AS110" s="89"/>
      <c r="AT110" s="89"/>
      <c r="AU110" s="89"/>
      <c r="AV110" s="89"/>
      <c r="AW110" s="89"/>
    </row>
    <row r="111" spans="2:49" s="4" customFormat="1" ht="26.25" customHeight="1" x14ac:dyDescent="0.25">
      <c r="B111" s="49" t="s">
        <v>70</v>
      </c>
      <c r="C111" s="36">
        <v>190742395</v>
      </c>
      <c r="D111" s="36">
        <v>209892477</v>
      </c>
      <c r="E111" s="36">
        <v>20970014</v>
      </c>
      <c r="F111" s="36">
        <f t="shared" si="12"/>
        <v>188922463</v>
      </c>
      <c r="G111" s="56">
        <f t="shared" si="13"/>
        <v>9.9908364033457001E-2</v>
      </c>
      <c r="Y111" s="89"/>
      <c r="Z111" s="105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111"/>
      <c r="AP111" s="89"/>
      <c r="AQ111" s="89"/>
      <c r="AR111" s="89"/>
      <c r="AS111" s="89"/>
      <c r="AT111" s="89"/>
      <c r="AU111" s="89"/>
      <c r="AV111" s="89"/>
      <c r="AW111" s="89"/>
    </row>
    <row r="112" spans="2:49" s="4" customFormat="1" ht="26.25" customHeight="1" x14ac:dyDescent="0.25">
      <c r="B112" s="49" t="s">
        <v>71</v>
      </c>
      <c r="C112" s="36">
        <v>32808985</v>
      </c>
      <c r="D112" s="36">
        <v>24187263</v>
      </c>
      <c r="E112" s="36">
        <v>3297286</v>
      </c>
      <c r="F112" s="36">
        <f t="shared" si="12"/>
        <v>20889977</v>
      </c>
      <c r="G112" s="56">
        <f t="shared" si="13"/>
        <v>0.13632323756515982</v>
      </c>
      <c r="Y112" s="89"/>
      <c r="Z112" s="105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111"/>
      <c r="AP112" s="89"/>
      <c r="AQ112" s="89"/>
      <c r="AR112" s="89"/>
      <c r="AS112" s="89"/>
      <c r="AT112" s="89"/>
      <c r="AU112" s="89"/>
      <c r="AV112" s="89"/>
      <c r="AW112" s="89"/>
    </row>
    <row r="113" spans="2:49" s="4" customFormat="1" ht="26.25" customHeight="1" x14ac:dyDescent="0.25">
      <c r="B113" s="49" t="s">
        <v>72</v>
      </c>
      <c r="C113" s="36">
        <v>116971989</v>
      </c>
      <c r="D113" s="36">
        <v>121632053</v>
      </c>
      <c r="E113" s="36">
        <v>5982125</v>
      </c>
      <c r="F113" s="36">
        <f t="shared" si="12"/>
        <v>115649928</v>
      </c>
      <c r="G113" s="56">
        <f t="shared" si="13"/>
        <v>4.9182142802440404E-2</v>
      </c>
      <c r="Y113" s="89"/>
      <c r="Z113" s="105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111"/>
      <c r="AP113" s="89"/>
      <c r="AQ113" s="89"/>
      <c r="AR113" s="89"/>
      <c r="AS113" s="89"/>
      <c r="AT113" s="89"/>
      <c r="AU113" s="89"/>
      <c r="AV113" s="89"/>
      <c r="AW113" s="89"/>
    </row>
    <row r="114" spans="2:49" s="4" customFormat="1" ht="26.25" customHeight="1" x14ac:dyDescent="0.25">
      <c r="B114" s="49" t="s">
        <v>88</v>
      </c>
      <c r="C114" s="36">
        <v>0</v>
      </c>
      <c r="D114" s="36">
        <v>428500</v>
      </c>
      <c r="E114" s="36">
        <v>0</v>
      </c>
      <c r="F114" s="36">
        <f t="shared" si="12"/>
        <v>428500</v>
      </c>
      <c r="G114" s="56">
        <f t="shared" si="13"/>
        <v>0</v>
      </c>
      <c r="Y114" s="89"/>
      <c r="Z114" s="105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111"/>
      <c r="AP114" s="89"/>
      <c r="AQ114" s="89"/>
      <c r="AR114" s="89"/>
      <c r="AS114" s="89"/>
      <c r="AT114" s="89"/>
      <c r="AU114" s="89"/>
      <c r="AV114" s="89"/>
      <c r="AW114" s="89"/>
    </row>
    <row r="115" spans="2:49" s="4" customFormat="1" ht="26.25" customHeight="1" x14ac:dyDescent="0.25">
      <c r="B115" s="49" t="s">
        <v>92</v>
      </c>
      <c r="C115" s="36">
        <v>0</v>
      </c>
      <c r="D115" s="36">
        <v>6638742</v>
      </c>
      <c r="E115" s="36">
        <v>0</v>
      </c>
      <c r="F115" s="36">
        <f t="shared" si="12"/>
        <v>6638742</v>
      </c>
      <c r="G115" s="56">
        <f t="shared" si="13"/>
        <v>0</v>
      </c>
      <c r="Y115" s="89"/>
      <c r="Z115" s="105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111"/>
      <c r="AP115" s="89"/>
      <c r="AQ115" s="89"/>
      <c r="AR115" s="89"/>
      <c r="AS115" s="89"/>
      <c r="AT115" s="89"/>
      <c r="AU115" s="89"/>
      <c r="AV115" s="89"/>
      <c r="AW115" s="89"/>
    </row>
    <row r="116" spans="2:49" s="4" customFormat="1" ht="20.25" customHeight="1" x14ac:dyDescent="0.25">
      <c r="B116"/>
      <c r="C116"/>
      <c r="D116"/>
      <c r="E116"/>
      <c r="F116"/>
      <c r="G116"/>
      <c r="Y116" s="89"/>
      <c r="Z116" s="105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111"/>
      <c r="AP116" s="89"/>
      <c r="AQ116" s="89"/>
      <c r="AR116" s="89"/>
      <c r="AS116" s="89"/>
      <c r="AT116" s="89"/>
      <c r="AU116" s="89"/>
      <c r="AV116" s="89"/>
      <c r="AW116" s="89"/>
    </row>
    <row r="117" spans="2:49" s="14" customFormat="1" ht="15" x14ac:dyDescent="0.25">
      <c r="B117"/>
      <c r="C117"/>
      <c r="D117"/>
      <c r="E117"/>
      <c r="F117"/>
      <c r="G117"/>
      <c r="Y117" s="90"/>
      <c r="Z117" s="106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13"/>
      <c r="AP117" s="90"/>
      <c r="AQ117" s="90"/>
      <c r="AR117" s="90"/>
      <c r="AS117" s="90"/>
      <c r="AT117" s="90"/>
      <c r="AU117" s="90"/>
      <c r="AV117" s="90"/>
      <c r="AW117" s="90"/>
    </row>
    <row r="118" spans="2:49" s="14" customFormat="1" ht="27.75" customHeight="1" x14ac:dyDescent="0.2">
      <c r="B118" s="131" t="s">
        <v>42</v>
      </c>
      <c r="C118" s="132"/>
      <c r="D118" s="132"/>
      <c r="E118" s="132"/>
      <c r="F118" s="132"/>
      <c r="G118" s="133"/>
      <c r="Y118" s="90"/>
      <c r="Z118" s="106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13"/>
      <c r="AP118" s="90"/>
      <c r="AQ118" s="90"/>
      <c r="AR118" s="90"/>
      <c r="AS118" s="90"/>
      <c r="AT118" s="90"/>
      <c r="AU118" s="90"/>
      <c r="AV118" s="90"/>
      <c r="AW118" s="90"/>
    </row>
    <row r="119" spans="2:49" s="14" customFormat="1" ht="18" customHeight="1" x14ac:dyDescent="0.2">
      <c r="B119" s="64" t="s">
        <v>27</v>
      </c>
      <c r="C119" s="65">
        <f>SUM(C121:C124)</f>
        <v>627817899</v>
      </c>
      <c r="D119" s="65">
        <f>SUM(D121:D124)</f>
        <v>868725617</v>
      </c>
      <c r="E119" s="65">
        <f>SUM(E121:E124)</f>
        <v>104385529</v>
      </c>
      <c r="F119" s="65">
        <f>SUM(F121:F124)</f>
        <v>764340088</v>
      </c>
      <c r="G119" s="66">
        <f>E119/D119</f>
        <v>0.12015937708902626</v>
      </c>
      <c r="Y119" s="90"/>
      <c r="Z119" s="106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13"/>
      <c r="AP119" s="90"/>
      <c r="AQ119" s="90"/>
      <c r="AR119" s="90"/>
      <c r="AS119" s="90"/>
      <c r="AT119" s="90"/>
      <c r="AU119" s="90"/>
      <c r="AV119" s="90"/>
      <c r="AW119" s="90"/>
    </row>
    <row r="120" spans="2:49" ht="29.25" customHeight="1" x14ac:dyDescent="0.15">
      <c r="B120" s="55" t="s">
        <v>21</v>
      </c>
      <c r="C120" s="55" t="s">
        <v>4</v>
      </c>
      <c r="D120" s="55" t="s">
        <v>5</v>
      </c>
      <c r="E120" s="55" t="s">
        <v>6</v>
      </c>
      <c r="F120" s="55" t="s">
        <v>44</v>
      </c>
      <c r="G120" s="55" t="s">
        <v>7</v>
      </c>
      <c r="Y120" s="87"/>
      <c r="Z120" s="85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114"/>
      <c r="AP120" s="87"/>
      <c r="AQ120" s="87"/>
      <c r="AR120" s="87"/>
      <c r="AS120" s="87"/>
      <c r="AT120" s="87"/>
      <c r="AU120" s="87"/>
      <c r="AV120" s="87"/>
      <c r="AW120" s="87"/>
    </row>
    <row r="121" spans="2:49" s="15" customFormat="1" ht="27.75" customHeight="1" x14ac:dyDescent="0.25">
      <c r="B121" s="49" t="s">
        <v>22</v>
      </c>
      <c r="C121" s="36">
        <v>91309439</v>
      </c>
      <c r="D121" s="36">
        <v>218148216</v>
      </c>
      <c r="E121" s="36">
        <v>27212406</v>
      </c>
      <c r="F121" s="36">
        <f>+D121-E121</f>
        <v>190935810</v>
      </c>
      <c r="G121" s="56">
        <f>E121/D121</f>
        <v>0.12474273912925329</v>
      </c>
      <c r="Y121" s="91"/>
      <c r="Z121" s="107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15"/>
      <c r="AP121" s="91"/>
      <c r="AQ121" s="91"/>
      <c r="AR121" s="91"/>
      <c r="AS121" s="91"/>
      <c r="AT121" s="91"/>
      <c r="AU121" s="91"/>
      <c r="AV121" s="91"/>
      <c r="AW121" s="91"/>
    </row>
    <row r="122" spans="2:49" s="15" customFormat="1" ht="27.75" customHeight="1" x14ac:dyDescent="0.25">
      <c r="B122" s="49" t="s">
        <v>28</v>
      </c>
      <c r="C122" s="36">
        <v>0</v>
      </c>
      <c r="D122" s="36">
        <v>19368756</v>
      </c>
      <c r="E122" s="36">
        <v>18220079</v>
      </c>
      <c r="F122" s="36">
        <f t="shared" ref="F122:F124" si="14">+D122-E122</f>
        <v>1148677</v>
      </c>
      <c r="G122" s="56">
        <f>E122/D122</f>
        <v>0.94069433266648617</v>
      </c>
      <c r="Y122" s="91"/>
      <c r="Z122" s="107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15"/>
      <c r="AP122" s="91"/>
      <c r="AQ122" s="91"/>
      <c r="AR122" s="91"/>
      <c r="AS122" s="91"/>
      <c r="AT122" s="91"/>
      <c r="AU122" s="91"/>
      <c r="AV122" s="91"/>
      <c r="AW122" s="91"/>
    </row>
    <row r="123" spans="2:49" s="15" customFormat="1" ht="27.75" customHeight="1" x14ac:dyDescent="0.25">
      <c r="B123" s="49" t="s">
        <v>23</v>
      </c>
      <c r="C123" s="36">
        <v>2000000</v>
      </c>
      <c r="D123" s="36">
        <v>2000000</v>
      </c>
      <c r="E123" s="36">
        <v>0</v>
      </c>
      <c r="F123" s="36">
        <f t="shared" ref="F123" si="15">+D123-E123</f>
        <v>2000000</v>
      </c>
      <c r="G123" s="56">
        <f>E123/D123</f>
        <v>0</v>
      </c>
      <c r="Y123" s="91"/>
      <c r="Z123" s="107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15"/>
      <c r="AP123" s="91"/>
      <c r="AQ123" s="91"/>
      <c r="AR123" s="91"/>
      <c r="AS123" s="91"/>
      <c r="AT123" s="91"/>
      <c r="AU123" s="91"/>
      <c r="AV123" s="91"/>
      <c r="AW123" s="91"/>
    </row>
    <row r="124" spans="2:49" s="15" customFormat="1" ht="27.75" customHeight="1" x14ac:dyDescent="0.25">
      <c r="B124" s="49" t="s">
        <v>24</v>
      </c>
      <c r="C124" s="36">
        <v>534508460</v>
      </c>
      <c r="D124" s="36">
        <v>629208645</v>
      </c>
      <c r="E124" s="36">
        <v>58953044</v>
      </c>
      <c r="F124" s="36">
        <f t="shared" si="14"/>
        <v>570255601</v>
      </c>
      <c r="G124" s="56">
        <f>E124/D124</f>
        <v>9.3693951074051124E-2</v>
      </c>
      <c r="Y124" s="91"/>
      <c r="Z124" s="107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15"/>
      <c r="AP124" s="91"/>
      <c r="AQ124" s="91"/>
      <c r="AR124" s="91"/>
      <c r="AS124" s="91"/>
      <c r="AT124" s="91"/>
      <c r="AU124" s="91"/>
      <c r="AV124" s="91"/>
      <c r="AW124" s="91"/>
    </row>
    <row r="125" spans="2:49" s="15" customFormat="1" ht="11.25" customHeight="1" x14ac:dyDescent="0.25">
      <c r="B125" s="67"/>
      <c r="C125" s="68"/>
      <c r="D125" s="69"/>
      <c r="E125" s="68"/>
      <c r="F125" s="68"/>
      <c r="G125" s="70"/>
      <c r="Y125" s="91"/>
      <c r="Z125" s="107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15"/>
      <c r="AP125" s="91"/>
      <c r="AQ125" s="91"/>
      <c r="AR125" s="91"/>
      <c r="AS125" s="91"/>
      <c r="AT125" s="91"/>
      <c r="AU125" s="91"/>
      <c r="AV125" s="91"/>
      <c r="AW125" s="91"/>
    </row>
    <row r="126" spans="2:49" ht="27" customHeight="1" x14ac:dyDescent="0.15">
      <c r="B126" s="134" t="s">
        <v>43</v>
      </c>
      <c r="C126" s="134"/>
      <c r="D126" s="134"/>
      <c r="E126" s="134"/>
      <c r="F126" s="134"/>
      <c r="G126" s="134"/>
      <c r="Y126" s="87"/>
      <c r="Z126" s="85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114"/>
      <c r="AP126" s="87"/>
      <c r="AQ126" s="87"/>
      <c r="AR126" s="87"/>
      <c r="AS126" s="87"/>
      <c r="AT126" s="87"/>
      <c r="AU126" s="87"/>
      <c r="AV126" s="87"/>
      <c r="AW126" s="87"/>
    </row>
    <row r="127" spans="2:49" ht="23.25" customHeight="1" x14ac:dyDescent="0.15">
      <c r="B127" s="64" t="s">
        <v>3</v>
      </c>
      <c r="C127" s="65">
        <f>SUM(C129:C142)</f>
        <v>627817899</v>
      </c>
      <c r="D127" s="65">
        <f>SUM(D129:D142)</f>
        <v>868725617</v>
      </c>
      <c r="E127" s="65">
        <f>SUM(E129:E142)</f>
        <v>104385530</v>
      </c>
      <c r="F127" s="65">
        <f>SUM(F129:F142)</f>
        <v>764340087</v>
      </c>
      <c r="G127" s="66">
        <f>E127/D127</f>
        <v>0.1201593782401377</v>
      </c>
      <c r="Y127" s="87"/>
      <c r="Z127" s="85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114"/>
      <c r="AP127" s="87"/>
      <c r="AQ127" s="87"/>
      <c r="AR127" s="87"/>
      <c r="AS127" s="87"/>
      <c r="AT127" s="87"/>
      <c r="AU127" s="87"/>
      <c r="AV127" s="87"/>
      <c r="AW127" s="87"/>
    </row>
    <row r="128" spans="2:49" ht="30" customHeight="1" x14ac:dyDescent="0.15">
      <c r="B128" s="55" t="s">
        <v>26</v>
      </c>
      <c r="C128" s="55" t="s">
        <v>4</v>
      </c>
      <c r="D128" s="55" t="s">
        <v>5</v>
      </c>
      <c r="E128" s="55" t="s">
        <v>6</v>
      </c>
      <c r="F128" s="55" t="s">
        <v>44</v>
      </c>
      <c r="G128" s="55" t="s">
        <v>7</v>
      </c>
      <c r="Y128" s="87"/>
      <c r="Z128" s="85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114"/>
      <c r="AP128" s="87"/>
      <c r="AQ128" s="87"/>
      <c r="AR128" s="87"/>
      <c r="AS128" s="87"/>
      <c r="AT128" s="87"/>
      <c r="AU128" s="87"/>
      <c r="AV128" s="87"/>
      <c r="AW128" s="87"/>
    </row>
    <row r="129" spans="2:49" ht="25.5" customHeight="1" x14ac:dyDescent="0.15">
      <c r="B129" s="76" t="s">
        <v>47</v>
      </c>
      <c r="C129" s="36">
        <v>52667547</v>
      </c>
      <c r="D129" s="36">
        <v>60414885</v>
      </c>
      <c r="E129" s="36">
        <v>393393</v>
      </c>
      <c r="F129" s="36">
        <f>+D129-E129</f>
        <v>60021492</v>
      </c>
      <c r="G129" s="56">
        <f>E129/D129</f>
        <v>6.5115244364033799E-3</v>
      </c>
      <c r="Y129" s="87"/>
      <c r="Z129" s="85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114"/>
      <c r="AP129" s="87"/>
      <c r="AQ129" s="87"/>
      <c r="AR129" s="87"/>
      <c r="AS129" s="87"/>
      <c r="AT129" s="87"/>
      <c r="AU129" s="87"/>
      <c r="AV129" s="87"/>
      <c r="AW129" s="87"/>
    </row>
    <row r="130" spans="2:49" ht="25.5" customHeight="1" x14ac:dyDescent="0.15">
      <c r="B130" s="49" t="s">
        <v>48</v>
      </c>
      <c r="C130" s="36">
        <v>0</v>
      </c>
      <c r="D130" s="36">
        <v>12186683</v>
      </c>
      <c r="E130" s="36">
        <v>0</v>
      </c>
      <c r="F130" s="36">
        <f t="shared" ref="F130:F133" si="16">+D130-E130</f>
        <v>12186683</v>
      </c>
      <c r="G130" s="56">
        <f t="shared" ref="G130:G133" si="17">E130/D130</f>
        <v>0</v>
      </c>
      <c r="Y130" s="87"/>
      <c r="Z130" s="85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114"/>
      <c r="AP130" s="87"/>
      <c r="AQ130" s="87"/>
      <c r="AR130" s="87"/>
      <c r="AS130" s="87"/>
      <c r="AT130" s="87"/>
      <c r="AU130" s="87"/>
      <c r="AV130" s="87"/>
      <c r="AW130" s="87"/>
    </row>
    <row r="131" spans="2:49" ht="25.5" customHeight="1" x14ac:dyDescent="0.15">
      <c r="B131" s="49" t="s">
        <v>49</v>
      </c>
      <c r="C131" s="36">
        <v>4112783</v>
      </c>
      <c r="D131" s="36">
        <v>4612783</v>
      </c>
      <c r="E131" s="36">
        <v>0</v>
      </c>
      <c r="F131" s="36">
        <f t="shared" si="16"/>
        <v>4612783</v>
      </c>
      <c r="G131" s="56">
        <f t="shared" si="17"/>
        <v>0</v>
      </c>
      <c r="Y131" s="87"/>
      <c r="Z131" s="85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114"/>
      <c r="AP131" s="87"/>
      <c r="AQ131" s="87"/>
      <c r="AR131" s="87"/>
      <c r="AS131" s="87"/>
      <c r="AT131" s="87"/>
      <c r="AU131" s="87"/>
      <c r="AV131" s="87"/>
      <c r="AW131" s="87"/>
    </row>
    <row r="132" spans="2:49" ht="25.5" customHeight="1" x14ac:dyDescent="0.15">
      <c r="B132" s="49" t="s">
        <v>51</v>
      </c>
      <c r="C132" s="36">
        <v>0</v>
      </c>
      <c r="D132" s="36">
        <v>273057</v>
      </c>
      <c r="E132" s="36">
        <v>0</v>
      </c>
      <c r="F132" s="36">
        <f t="shared" si="16"/>
        <v>273057</v>
      </c>
      <c r="G132" s="56">
        <f t="shared" si="17"/>
        <v>0</v>
      </c>
      <c r="Y132" s="87"/>
      <c r="Z132" s="85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114"/>
      <c r="AP132" s="87"/>
      <c r="AQ132" s="87"/>
      <c r="AR132" s="87"/>
      <c r="AS132" s="87"/>
      <c r="AT132" s="87"/>
      <c r="AU132" s="87"/>
      <c r="AV132" s="87"/>
      <c r="AW132" s="87"/>
    </row>
    <row r="133" spans="2:49" ht="25.5" customHeight="1" x14ac:dyDescent="0.15">
      <c r="B133" s="49" t="s">
        <v>52</v>
      </c>
      <c r="C133" s="36">
        <v>80083838</v>
      </c>
      <c r="D133" s="36">
        <v>80466053</v>
      </c>
      <c r="E133" s="36">
        <v>6235327</v>
      </c>
      <c r="F133" s="36">
        <f t="shared" si="16"/>
        <v>74230726</v>
      </c>
      <c r="G133" s="56">
        <f t="shared" si="17"/>
        <v>7.7490156004048072E-2</v>
      </c>
      <c r="Y133" s="87"/>
      <c r="Z133" s="85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114"/>
      <c r="AP133" s="87"/>
      <c r="AQ133" s="87"/>
      <c r="AR133" s="87"/>
      <c r="AS133" s="87"/>
      <c r="AT133" s="87"/>
      <c r="AU133" s="87"/>
      <c r="AV133" s="87"/>
      <c r="AW133" s="87"/>
    </row>
    <row r="134" spans="2:49" ht="25.5" customHeight="1" x14ac:dyDescent="0.15">
      <c r="B134" s="49" t="s">
        <v>54</v>
      </c>
      <c r="C134" s="36">
        <v>19612764</v>
      </c>
      <c r="D134" s="36">
        <v>26282994</v>
      </c>
      <c r="E134" s="36">
        <v>0</v>
      </c>
      <c r="F134" s="36">
        <f t="shared" ref="F134:F142" si="18">+D134-E134</f>
        <v>26282994</v>
      </c>
      <c r="G134" s="56">
        <f t="shared" ref="G134:G142" si="19">E134/D134</f>
        <v>0</v>
      </c>
      <c r="Y134" s="87"/>
      <c r="Z134" s="85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114"/>
      <c r="AP134" s="87"/>
      <c r="AQ134" s="87"/>
      <c r="AR134" s="87"/>
      <c r="AS134" s="87"/>
      <c r="AT134" s="87"/>
      <c r="AU134" s="87"/>
      <c r="AV134" s="87"/>
      <c r="AW134" s="87"/>
    </row>
    <row r="135" spans="2:49" ht="25.5" customHeight="1" x14ac:dyDescent="0.15">
      <c r="B135" s="49" t="s">
        <v>56</v>
      </c>
      <c r="C135" s="36">
        <v>0</v>
      </c>
      <c r="D135" s="36">
        <v>852448</v>
      </c>
      <c r="E135" s="36">
        <v>196761</v>
      </c>
      <c r="F135" s="36">
        <f t="shared" si="18"/>
        <v>655687</v>
      </c>
      <c r="G135" s="56">
        <f t="shared" si="19"/>
        <v>0.2308187713502759</v>
      </c>
      <c r="Y135" s="87"/>
      <c r="Z135" s="85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114"/>
      <c r="AP135" s="87"/>
      <c r="AQ135" s="87"/>
      <c r="AR135" s="87"/>
      <c r="AS135" s="87"/>
      <c r="AT135" s="87"/>
      <c r="AU135" s="87"/>
      <c r="AV135" s="87"/>
      <c r="AW135" s="87"/>
    </row>
    <row r="136" spans="2:49" ht="25.5" customHeight="1" x14ac:dyDescent="0.15">
      <c r="B136" s="49" t="s">
        <v>57</v>
      </c>
      <c r="C136" s="36">
        <v>93640674</v>
      </c>
      <c r="D136" s="36">
        <v>170429496</v>
      </c>
      <c r="E136" s="36">
        <v>23401910</v>
      </c>
      <c r="F136" s="36">
        <f t="shared" si="18"/>
        <v>147027586</v>
      </c>
      <c r="G136" s="56">
        <f t="shared" si="19"/>
        <v>0.13731138417495525</v>
      </c>
      <c r="Y136" s="87"/>
      <c r="Z136" s="85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114"/>
      <c r="AP136" s="87"/>
      <c r="AQ136" s="87"/>
      <c r="AR136" s="87"/>
      <c r="AS136" s="87"/>
      <c r="AT136" s="87"/>
      <c r="AU136" s="87"/>
      <c r="AV136" s="87"/>
      <c r="AW136" s="87"/>
    </row>
    <row r="137" spans="2:49" ht="25.5" customHeight="1" x14ac:dyDescent="0.15">
      <c r="B137" s="49" t="s">
        <v>58</v>
      </c>
      <c r="C137" s="36">
        <v>16880640</v>
      </c>
      <c r="D137" s="36">
        <v>29489194</v>
      </c>
      <c r="E137" s="36">
        <v>12563095</v>
      </c>
      <c r="F137" s="36">
        <f t="shared" si="18"/>
        <v>16926099</v>
      </c>
      <c r="G137" s="56">
        <f t="shared" si="19"/>
        <v>0.42602368175949468</v>
      </c>
      <c r="Y137" s="87"/>
      <c r="Z137" s="85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114"/>
      <c r="AP137" s="87"/>
      <c r="AQ137" s="87"/>
      <c r="AR137" s="87"/>
      <c r="AS137" s="87"/>
      <c r="AT137" s="87"/>
      <c r="AU137" s="87"/>
      <c r="AV137" s="87"/>
      <c r="AW137" s="87"/>
    </row>
    <row r="138" spans="2:49" ht="25.5" customHeight="1" x14ac:dyDescent="0.15">
      <c r="B138" s="49" t="s">
        <v>59</v>
      </c>
      <c r="C138" s="36">
        <v>43529435</v>
      </c>
      <c r="D138" s="36">
        <v>38793243</v>
      </c>
      <c r="E138" s="36">
        <v>12975531</v>
      </c>
      <c r="F138" s="36">
        <f t="shared" si="18"/>
        <v>25817712</v>
      </c>
      <c r="G138" s="56">
        <f t="shared" si="19"/>
        <v>0.33447915143366591</v>
      </c>
      <c r="Y138" s="87"/>
      <c r="Z138" s="85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114"/>
      <c r="AP138" s="87"/>
      <c r="AQ138" s="87"/>
      <c r="AR138" s="87"/>
      <c r="AS138" s="87"/>
      <c r="AT138" s="87"/>
      <c r="AU138" s="87"/>
      <c r="AV138" s="87"/>
      <c r="AW138" s="87"/>
    </row>
    <row r="139" spans="2:49" ht="25.5" customHeight="1" x14ac:dyDescent="0.15">
      <c r="B139" s="49" t="s">
        <v>61</v>
      </c>
      <c r="C139" s="36">
        <v>118533140</v>
      </c>
      <c r="D139" s="36">
        <v>221000627</v>
      </c>
      <c r="E139" s="36">
        <v>19315166</v>
      </c>
      <c r="F139" s="36">
        <f t="shared" si="18"/>
        <v>201685461</v>
      </c>
      <c r="G139" s="56">
        <f t="shared" si="19"/>
        <v>8.7398693217282136E-2</v>
      </c>
      <c r="Y139" s="87"/>
      <c r="Z139" s="85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114"/>
      <c r="AP139" s="87"/>
      <c r="AQ139" s="87"/>
      <c r="AR139" s="87"/>
      <c r="AS139" s="87"/>
      <c r="AT139" s="87"/>
      <c r="AU139" s="87"/>
      <c r="AV139" s="87"/>
      <c r="AW139" s="87"/>
    </row>
    <row r="140" spans="2:49" ht="25.5" customHeight="1" x14ac:dyDescent="0.15">
      <c r="B140" s="49" t="s">
        <v>62</v>
      </c>
      <c r="C140" s="36">
        <v>0</v>
      </c>
      <c r="D140" s="36">
        <v>2565302</v>
      </c>
      <c r="E140" s="36">
        <v>947630</v>
      </c>
      <c r="F140" s="36">
        <f t="shared" si="18"/>
        <v>1617672</v>
      </c>
      <c r="G140" s="56">
        <f t="shared" si="19"/>
        <v>0.36940290071110538</v>
      </c>
      <c r="Y140" s="87"/>
      <c r="Z140" s="85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114"/>
      <c r="AP140" s="87"/>
      <c r="AQ140" s="87"/>
      <c r="AR140" s="87"/>
      <c r="AS140" s="87"/>
      <c r="AT140" s="87"/>
      <c r="AU140" s="87"/>
      <c r="AV140" s="87"/>
      <c r="AW140" s="87"/>
    </row>
    <row r="141" spans="2:49" ht="25.5" customHeight="1" x14ac:dyDescent="0.15">
      <c r="B141" s="49" t="s">
        <v>63</v>
      </c>
      <c r="C141" s="36">
        <v>198757078</v>
      </c>
      <c r="D141" s="36">
        <v>221108852</v>
      </c>
      <c r="E141" s="36">
        <v>28356717</v>
      </c>
      <c r="F141" s="36">
        <f t="shared" si="18"/>
        <v>192752135</v>
      </c>
      <c r="G141" s="56">
        <f t="shared" si="19"/>
        <v>0.1282477691123827</v>
      </c>
      <c r="Y141" s="87"/>
      <c r="Z141" s="85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114"/>
      <c r="AP141" s="87"/>
      <c r="AQ141" s="87"/>
      <c r="AR141" s="87"/>
      <c r="AS141" s="87"/>
      <c r="AT141" s="87"/>
      <c r="AU141" s="87"/>
      <c r="AV141" s="87"/>
      <c r="AW141" s="87"/>
    </row>
    <row r="142" spans="2:49" ht="25.5" customHeight="1" x14ac:dyDescent="0.15">
      <c r="B142" s="49" t="s">
        <v>64</v>
      </c>
      <c r="C142" s="36">
        <v>0</v>
      </c>
      <c r="D142" s="36">
        <v>250000</v>
      </c>
      <c r="E142" s="36">
        <v>0</v>
      </c>
      <c r="F142" s="36">
        <f t="shared" si="18"/>
        <v>250000</v>
      </c>
      <c r="G142" s="56">
        <f t="shared" si="19"/>
        <v>0</v>
      </c>
      <c r="Y142" s="87"/>
      <c r="Z142" s="85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114"/>
      <c r="AP142" s="87"/>
      <c r="AQ142" s="87"/>
      <c r="AR142" s="87"/>
      <c r="AS142" s="87"/>
      <c r="AT142" s="87"/>
      <c r="AU142" s="87"/>
      <c r="AV142" s="87"/>
      <c r="AW142" s="87"/>
    </row>
    <row r="143" spans="2:49" ht="25.5" customHeight="1" x14ac:dyDescent="0.15">
      <c r="B143" s="7"/>
      <c r="C143" s="74"/>
      <c r="D143" s="74"/>
      <c r="E143" s="74"/>
      <c r="F143" s="74"/>
      <c r="G143" s="75"/>
      <c r="Y143" s="87"/>
      <c r="Z143" s="85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114"/>
      <c r="AP143" s="87"/>
      <c r="AQ143" s="87"/>
      <c r="AR143" s="87"/>
      <c r="AS143" s="87"/>
      <c r="AT143" s="87"/>
      <c r="AU143" s="87"/>
      <c r="AV143" s="87"/>
      <c r="AW143" s="87"/>
    </row>
    <row r="144" spans="2:49" ht="36" customHeight="1" x14ac:dyDescent="0.25">
      <c r="B144" s="19"/>
      <c r="C144" s="20"/>
      <c r="D144" s="21"/>
      <c r="E144" s="20"/>
      <c r="F144" s="20"/>
      <c r="G144" s="22"/>
      <c r="Y144" s="87"/>
      <c r="Z144" s="85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114"/>
      <c r="AP144" s="87"/>
      <c r="AQ144" s="87"/>
      <c r="AR144" s="87"/>
      <c r="AS144" s="87"/>
      <c r="AT144" s="87"/>
      <c r="AU144" s="87"/>
      <c r="AV144" s="87"/>
      <c r="AW144" s="87"/>
    </row>
    <row r="145" spans="2:49" ht="33.75" customHeight="1" x14ac:dyDescent="0.15">
      <c r="B145" s="127" t="s">
        <v>35</v>
      </c>
      <c r="C145" s="127"/>
      <c r="D145" s="127"/>
      <c r="E145" s="20"/>
      <c r="F145" s="20"/>
      <c r="G145" s="22"/>
      <c r="Y145" s="87"/>
      <c r="Z145" s="85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114"/>
      <c r="AP145" s="87"/>
      <c r="AQ145" s="87"/>
      <c r="AR145" s="87"/>
      <c r="AS145" s="87"/>
      <c r="AT145" s="87"/>
      <c r="AU145" s="87"/>
      <c r="AV145" s="87"/>
      <c r="AW145" s="87"/>
    </row>
    <row r="146" spans="2:49" ht="24.75" customHeight="1" x14ac:dyDescent="0.15">
      <c r="B146" s="128" t="s">
        <v>30</v>
      </c>
      <c r="C146" s="128"/>
      <c r="D146" s="128"/>
      <c r="E146" s="1"/>
      <c r="F146" s="1"/>
      <c r="G146" s="1"/>
      <c r="Y146" s="87"/>
      <c r="Z146" s="85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114"/>
      <c r="AP146" s="87"/>
      <c r="AQ146" s="87"/>
      <c r="AR146" s="87"/>
      <c r="AS146" s="87"/>
      <c r="AT146" s="87"/>
      <c r="AU146" s="87"/>
      <c r="AV146" s="87"/>
      <c r="AW146" s="87"/>
    </row>
    <row r="147" spans="2:49" ht="32.25" customHeight="1" x14ac:dyDescent="0.15">
      <c r="B147" s="71" t="s">
        <v>3</v>
      </c>
      <c r="C147" s="72">
        <v>868725617</v>
      </c>
      <c r="D147" s="72">
        <f>SUM(D149:D151)</f>
        <v>104385530</v>
      </c>
      <c r="Y147" s="87"/>
      <c r="Z147" s="85"/>
      <c r="AA147" s="95" t="s">
        <v>26</v>
      </c>
      <c r="AB147" s="95" t="s">
        <v>4</v>
      </c>
      <c r="AC147" s="95" t="s">
        <v>5</v>
      </c>
      <c r="AD147" s="95" t="s">
        <v>6</v>
      </c>
      <c r="AE147" s="95" t="s">
        <v>7</v>
      </c>
      <c r="AF147" s="82"/>
      <c r="AG147" s="82"/>
      <c r="AH147" s="82" t="s">
        <v>26</v>
      </c>
      <c r="AI147" s="82" t="s">
        <v>4</v>
      </c>
      <c r="AJ147" s="82" t="s">
        <v>5</v>
      </c>
      <c r="AK147" s="82" t="s">
        <v>6</v>
      </c>
      <c r="AL147" s="82" t="s">
        <v>7</v>
      </c>
      <c r="AM147" s="114"/>
      <c r="AN147" s="82"/>
      <c r="AO147" s="114"/>
      <c r="AP147" s="87"/>
      <c r="AQ147" s="87"/>
      <c r="AR147" s="87"/>
      <c r="AS147" s="87"/>
      <c r="AT147" s="87"/>
      <c r="AU147" s="87"/>
      <c r="AV147" s="87"/>
      <c r="AW147" s="87"/>
    </row>
    <row r="148" spans="2:49" ht="21.75" customHeight="1" x14ac:dyDescent="0.15">
      <c r="B148" s="55" t="s">
        <v>31</v>
      </c>
      <c r="C148" s="55" t="s">
        <v>5</v>
      </c>
      <c r="D148" s="55" t="s">
        <v>6</v>
      </c>
      <c r="Y148" s="87"/>
      <c r="Z148" s="85"/>
      <c r="AA148" s="116" t="s">
        <v>63</v>
      </c>
      <c r="AB148" s="116">
        <v>198757078</v>
      </c>
      <c r="AC148" s="116">
        <v>221108852</v>
      </c>
      <c r="AD148" s="116">
        <v>28356717</v>
      </c>
      <c r="AE148" s="117">
        <v>0.1282477691123827</v>
      </c>
      <c r="AF148" s="82"/>
      <c r="AG148" s="82"/>
      <c r="AH148" s="116" t="s">
        <v>63</v>
      </c>
      <c r="AI148" s="116">
        <v>198757078</v>
      </c>
      <c r="AJ148" s="116">
        <v>221108852</v>
      </c>
      <c r="AK148" s="116">
        <v>28356717</v>
      </c>
      <c r="AL148" s="116">
        <v>0.1282477691123827</v>
      </c>
      <c r="AM148" s="114"/>
      <c r="AN148" s="82"/>
      <c r="AO148" s="114"/>
      <c r="AP148" s="87"/>
      <c r="AQ148" s="87"/>
      <c r="AR148" s="87"/>
      <c r="AS148" s="87"/>
      <c r="AT148" s="87"/>
      <c r="AU148" s="87"/>
      <c r="AV148" s="87"/>
      <c r="AW148" s="87"/>
    </row>
    <row r="149" spans="2:49" ht="21" customHeight="1" x14ac:dyDescent="0.15">
      <c r="B149" s="76" t="s">
        <v>32</v>
      </c>
      <c r="C149" s="36"/>
      <c r="D149" s="36">
        <v>2469976</v>
      </c>
      <c r="Y149" s="87"/>
      <c r="Z149" s="85"/>
      <c r="AA149" s="116" t="s">
        <v>61</v>
      </c>
      <c r="AB149" s="116">
        <v>118533140</v>
      </c>
      <c r="AC149" s="116">
        <v>221000627</v>
      </c>
      <c r="AD149" s="116">
        <v>19315166</v>
      </c>
      <c r="AE149" s="117">
        <v>8.7398693217282136E-2</v>
      </c>
      <c r="AF149" s="82"/>
      <c r="AG149" s="82"/>
      <c r="AH149" s="116" t="s">
        <v>61</v>
      </c>
      <c r="AI149" s="116">
        <v>118533140</v>
      </c>
      <c r="AJ149" s="116">
        <v>221000627</v>
      </c>
      <c r="AK149" s="116">
        <v>19315166</v>
      </c>
      <c r="AL149" s="116">
        <v>8.7398693217282136E-2</v>
      </c>
      <c r="AM149" s="114"/>
      <c r="AN149" s="82"/>
      <c r="AO149" s="114"/>
      <c r="AP149" s="87"/>
      <c r="AQ149" s="87"/>
      <c r="AR149" s="87"/>
      <c r="AS149" s="87"/>
      <c r="AT149" s="87"/>
      <c r="AU149" s="87"/>
      <c r="AV149" s="87"/>
      <c r="AW149" s="87"/>
    </row>
    <row r="150" spans="2:49" ht="21" customHeight="1" x14ac:dyDescent="0.15">
      <c r="B150" s="76" t="s">
        <v>33</v>
      </c>
      <c r="C150" s="36"/>
      <c r="D150" s="36">
        <v>37235298</v>
      </c>
      <c r="Y150" s="87"/>
      <c r="Z150" s="85"/>
      <c r="AA150" s="116" t="s">
        <v>57</v>
      </c>
      <c r="AB150" s="116">
        <v>93640674</v>
      </c>
      <c r="AC150" s="116">
        <v>170429496</v>
      </c>
      <c r="AD150" s="116">
        <v>23401910</v>
      </c>
      <c r="AE150" s="117">
        <v>0.13731138417495525</v>
      </c>
      <c r="AF150" s="82"/>
      <c r="AG150" s="82"/>
      <c r="AH150" s="116" t="s">
        <v>57</v>
      </c>
      <c r="AI150" s="116">
        <v>93640674</v>
      </c>
      <c r="AJ150" s="116">
        <v>170429496</v>
      </c>
      <c r="AK150" s="116">
        <v>23401910</v>
      </c>
      <c r="AL150" s="116">
        <v>0.13731138417495525</v>
      </c>
      <c r="AM150" s="114"/>
      <c r="AN150" s="82"/>
      <c r="AO150" s="114"/>
      <c r="AP150" s="87"/>
      <c r="AQ150" s="87"/>
      <c r="AR150" s="87"/>
      <c r="AS150" s="87"/>
      <c r="AT150" s="87"/>
      <c r="AU150" s="87"/>
      <c r="AV150" s="87"/>
      <c r="AW150" s="87"/>
    </row>
    <row r="151" spans="2:49" ht="21" customHeight="1" x14ac:dyDescent="0.15">
      <c r="B151" s="76" t="s">
        <v>34</v>
      </c>
      <c r="C151" s="36"/>
      <c r="D151" s="36">
        <v>64680256</v>
      </c>
      <c r="Y151" s="87"/>
      <c r="Z151" s="85"/>
      <c r="AA151" s="118" t="s">
        <v>52</v>
      </c>
      <c r="AB151" s="119">
        <v>80083838</v>
      </c>
      <c r="AC151" s="119">
        <v>80466053</v>
      </c>
      <c r="AD151" s="119">
        <v>6235327</v>
      </c>
      <c r="AE151" s="117">
        <v>7.7490156004048072E-2</v>
      </c>
      <c r="AF151" s="82"/>
      <c r="AG151" s="82"/>
      <c r="AH151" s="118" t="s">
        <v>52</v>
      </c>
      <c r="AI151" s="119">
        <v>80083838</v>
      </c>
      <c r="AJ151" s="119">
        <v>80466053</v>
      </c>
      <c r="AK151" s="119">
        <v>6235327</v>
      </c>
      <c r="AL151" s="116">
        <v>7.7490156004048072E-2</v>
      </c>
      <c r="AM151" s="114"/>
      <c r="AN151" s="82"/>
      <c r="AO151" s="114"/>
      <c r="AP151" s="87"/>
      <c r="AQ151" s="87"/>
      <c r="AR151" s="87"/>
      <c r="AS151" s="87"/>
      <c r="AT151" s="87"/>
      <c r="AU151" s="87"/>
      <c r="AV151" s="87"/>
      <c r="AW151" s="87"/>
    </row>
    <row r="152" spans="2:49" ht="22.5" customHeight="1" x14ac:dyDescent="0.25">
      <c r="C152" s="1"/>
      <c r="D152" s="1"/>
      <c r="E152" s="1"/>
      <c r="F152" s="1"/>
      <c r="G152" s="1"/>
      <c r="Y152" s="87"/>
      <c r="Z152" s="85"/>
      <c r="AA152" s="118" t="s">
        <v>47</v>
      </c>
      <c r="AB152" s="119">
        <v>52667547</v>
      </c>
      <c r="AC152" s="119">
        <v>60414885</v>
      </c>
      <c r="AD152" s="119">
        <v>393393</v>
      </c>
      <c r="AE152" s="117">
        <v>6.5115244364033799E-3</v>
      </c>
      <c r="AF152" s="98"/>
      <c r="AG152" s="82"/>
      <c r="AH152" s="118" t="s">
        <v>47</v>
      </c>
      <c r="AI152" s="119">
        <v>52667547</v>
      </c>
      <c r="AJ152" s="119">
        <v>60414885</v>
      </c>
      <c r="AK152" s="119">
        <v>393393</v>
      </c>
      <c r="AL152" s="116">
        <v>6.5115244364033799E-3</v>
      </c>
      <c r="AM152" s="114"/>
      <c r="AN152" s="82"/>
      <c r="AO152" s="114"/>
      <c r="AP152" s="87"/>
      <c r="AQ152" s="87"/>
      <c r="AR152" s="87"/>
      <c r="AS152" s="87"/>
      <c r="AT152" s="87"/>
      <c r="AU152" s="87"/>
      <c r="AV152" s="87"/>
      <c r="AW152" s="87"/>
    </row>
    <row r="153" spans="2:49" ht="22.5" customHeight="1" x14ac:dyDescent="0.25">
      <c r="Y153" s="87"/>
      <c r="Z153" s="85"/>
      <c r="AA153" s="81" t="s">
        <v>100</v>
      </c>
      <c r="AB153" s="101">
        <f>SUM(AI153:AI161)</f>
        <v>84135622</v>
      </c>
      <c r="AC153" s="101">
        <f t="shared" ref="AC153:AD153" si="20">SUM(AJ153:AJ161)</f>
        <v>115305704</v>
      </c>
      <c r="AD153" s="101">
        <f t="shared" si="20"/>
        <v>26683017</v>
      </c>
      <c r="AE153" s="100">
        <f>+AD153/AC153</f>
        <v>0.231411075726141</v>
      </c>
      <c r="AF153" s="98"/>
      <c r="AG153" s="82"/>
      <c r="AH153" s="116" t="s">
        <v>59</v>
      </c>
      <c r="AI153" s="116">
        <v>43529435</v>
      </c>
      <c r="AJ153" s="116">
        <v>38793243</v>
      </c>
      <c r="AK153" s="116">
        <v>12975531</v>
      </c>
      <c r="AL153" s="116">
        <v>0.33447915143366591</v>
      </c>
      <c r="AM153" s="114"/>
      <c r="AN153" s="82"/>
      <c r="AO153" s="114"/>
      <c r="AP153" s="87"/>
      <c r="AQ153" s="87"/>
      <c r="AR153" s="87"/>
      <c r="AS153" s="87"/>
      <c r="AT153" s="87"/>
      <c r="AU153" s="87"/>
      <c r="AV153" s="87"/>
      <c r="AW153" s="87"/>
    </row>
    <row r="154" spans="2:49" ht="27" customHeight="1" x14ac:dyDescent="0.25">
      <c r="B154" s="127" t="s">
        <v>35</v>
      </c>
      <c r="C154" s="127"/>
      <c r="D154" s="127"/>
      <c r="Y154" s="87"/>
      <c r="Z154" s="85"/>
      <c r="AA154" s="98"/>
      <c r="AB154" s="98"/>
      <c r="AC154" s="98"/>
      <c r="AD154" s="98"/>
      <c r="AE154" s="98"/>
      <c r="AF154" s="98"/>
      <c r="AG154" s="82"/>
      <c r="AH154" s="116" t="s">
        <v>58</v>
      </c>
      <c r="AI154" s="116">
        <v>16880640</v>
      </c>
      <c r="AJ154" s="116">
        <v>29489194</v>
      </c>
      <c r="AK154" s="116">
        <v>12563095</v>
      </c>
      <c r="AL154" s="116">
        <v>0.42602368175949468</v>
      </c>
      <c r="AM154" s="114"/>
      <c r="AN154" s="82"/>
      <c r="AO154" s="114"/>
      <c r="AP154" s="87"/>
      <c r="AQ154" s="87"/>
      <c r="AR154" s="87"/>
      <c r="AS154" s="87"/>
      <c r="AT154" s="87"/>
      <c r="AU154" s="87"/>
      <c r="AV154" s="87"/>
      <c r="AW154" s="87"/>
    </row>
    <row r="155" spans="2:49" ht="21" customHeight="1" x14ac:dyDescent="0.25">
      <c r="B155" s="128" t="s">
        <v>36</v>
      </c>
      <c r="C155" s="128"/>
      <c r="D155" s="128"/>
      <c r="Y155" s="87"/>
      <c r="Z155" s="85"/>
      <c r="AA155" s="98"/>
      <c r="AB155" s="98"/>
      <c r="AC155" s="98"/>
      <c r="AD155" s="98"/>
      <c r="AE155" s="98"/>
      <c r="AF155" s="98"/>
      <c r="AG155" s="82"/>
      <c r="AH155" s="116" t="s">
        <v>54</v>
      </c>
      <c r="AI155" s="116">
        <v>19612764</v>
      </c>
      <c r="AJ155" s="116">
        <v>26282994</v>
      </c>
      <c r="AK155" s="116">
        <v>0</v>
      </c>
      <c r="AL155" s="116">
        <v>0</v>
      </c>
      <c r="AM155" s="114"/>
      <c r="AN155" s="82"/>
      <c r="AO155" s="114"/>
      <c r="AP155" s="87"/>
      <c r="AQ155" s="87"/>
      <c r="AR155" s="87"/>
      <c r="AS155" s="87"/>
      <c r="AT155" s="87"/>
      <c r="AU155" s="87"/>
      <c r="AV155" s="87"/>
      <c r="AW155" s="87"/>
    </row>
    <row r="156" spans="2:49" ht="27" customHeight="1" x14ac:dyDescent="0.25">
      <c r="B156" s="71" t="s">
        <v>3</v>
      </c>
      <c r="C156" s="72">
        <v>2488813024</v>
      </c>
      <c r="D156" s="72">
        <f>SUM(D158:D160)</f>
        <v>598876631</v>
      </c>
      <c r="E156" s="1"/>
      <c r="F156" s="1"/>
      <c r="G156" s="1"/>
      <c r="Y156" s="87"/>
      <c r="Z156" s="85"/>
      <c r="AA156" s="98"/>
      <c r="AB156" s="98"/>
      <c r="AC156" s="98"/>
      <c r="AD156" s="98"/>
      <c r="AE156" s="98"/>
      <c r="AF156" s="98"/>
      <c r="AG156" s="82"/>
      <c r="AH156" s="118" t="s">
        <v>48</v>
      </c>
      <c r="AI156" s="119">
        <v>0</v>
      </c>
      <c r="AJ156" s="119">
        <v>12186683</v>
      </c>
      <c r="AK156" s="119">
        <v>0</v>
      </c>
      <c r="AL156" s="116">
        <v>0</v>
      </c>
      <c r="AM156" s="114"/>
      <c r="AN156" s="82"/>
      <c r="AO156" s="114"/>
      <c r="AP156" s="87"/>
      <c r="AQ156" s="87"/>
      <c r="AR156" s="87"/>
      <c r="AS156" s="87"/>
      <c r="AT156" s="87"/>
      <c r="AU156" s="87"/>
      <c r="AV156" s="87"/>
      <c r="AW156" s="87"/>
    </row>
    <row r="157" spans="2:49" ht="28.5" customHeight="1" x14ac:dyDescent="0.25">
      <c r="B157" s="55" t="s">
        <v>31</v>
      </c>
      <c r="C157" s="55" t="s">
        <v>5</v>
      </c>
      <c r="D157" s="55" t="s">
        <v>6</v>
      </c>
      <c r="E157" s="15"/>
      <c r="F157" s="1"/>
      <c r="G157" s="1"/>
      <c r="Y157" s="87"/>
      <c r="Z157" s="85"/>
      <c r="AA157" s="98"/>
      <c r="AB157" s="98"/>
      <c r="AC157" s="98"/>
      <c r="AD157" s="98"/>
      <c r="AE157" s="98"/>
      <c r="AF157" s="98"/>
      <c r="AG157" s="82"/>
      <c r="AH157" s="118" t="s">
        <v>49</v>
      </c>
      <c r="AI157" s="119">
        <v>4112783</v>
      </c>
      <c r="AJ157" s="119">
        <v>4612783</v>
      </c>
      <c r="AK157" s="119">
        <v>0</v>
      </c>
      <c r="AL157" s="116">
        <v>0</v>
      </c>
      <c r="AM157" s="114"/>
      <c r="AN157" s="82"/>
      <c r="AO157" s="114"/>
      <c r="AP157" s="87"/>
      <c r="AQ157" s="87"/>
      <c r="AR157" s="87"/>
      <c r="AS157" s="87"/>
      <c r="AT157" s="87"/>
      <c r="AU157" s="87"/>
      <c r="AV157" s="87"/>
      <c r="AW157" s="87"/>
    </row>
    <row r="158" spans="2:49" ht="30.75" customHeight="1" x14ac:dyDescent="0.25">
      <c r="B158" s="76" t="s">
        <v>32</v>
      </c>
      <c r="C158" s="36"/>
      <c r="D158" s="36">
        <v>220709002</v>
      </c>
      <c r="E158" s="1"/>
      <c r="F158" s="1"/>
      <c r="G158" s="1"/>
      <c r="Y158" s="87"/>
      <c r="Z158" s="85"/>
      <c r="AA158" s="98"/>
      <c r="AB158" s="98"/>
      <c r="AC158" s="98"/>
      <c r="AD158" s="98"/>
      <c r="AE158" s="98"/>
      <c r="AF158" s="98"/>
      <c r="AG158" s="82"/>
      <c r="AH158" s="116" t="s">
        <v>62</v>
      </c>
      <c r="AI158" s="116">
        <v>0</v>
      </c>
      <c r="AJ158" s="116">
        <v>2565302</v>
      </c>
      <c r="AK158" s="116">
        <v>947630</v>
      </c>
      <c r="AL158" s="116">
        <v>0.36940290071110538</v>
      </c>
      <c r="AM158" s="114"/>
      <c r="AN158" s="82"/>
      <c r="AO158" s="114"/>
      <c r="AP158" s="87"/>
      <c r="AQ158" s="87"/>
      <c r="AR158" s="87"/>
      <c r="AS158" s="87"/>
      <c r="AT158" s="87"/>
      <c r="AU158" s="87"/>
      <c r="AV158" s="87"/>
      <c r="AW158" s="87"/>
    </row>
    <row r="159" spans="2:49" ht="30.75" customHeight="1" x14ac:dyDescent="0.25">
      <c r="B159" s="76" t="s">
        <v>33</v>
      </c>
      <c r="C159" s="36"/>
      <c r="D159" s="36">
        <v>189060884</v>
      </c>
      <c r="E159" s="1"/>
      <c r="F159" s="1"/>
      <c r="G159" s="1"/>
      <c r="Y159" s="87"/>
      <c r="Z159" s="85"/>
      <c r="AA159" s="98"/>
      <c r="AB159" s="98"/>
      <c r="AC159" s="98"/>
      <c r="AD159" s="98"/>
      <c r="AE159" s="98"/>
      <c r="AF159" s="98"/>
      <c r="AG159" s="82"/>
      <c r="AH159" s="116" t="s">
        <v>56</v>
      </c>
      <c r="AI159" s="116">
        <v>0</v>
      </c>
      <c r="AJ159" s="116">
        <v>852448</v>
      </c>
      <c r="AK159" s="116">
        <v>196761</v>
      </c>
      <c r="AL159" s="116">
        <v>0.2308187713502759</v>
      </c>
      <c r="AM159" s="114"/>
      <c r="AN159" s="82"/>
      <c r="AO159" s="114"/>
      <c r="AP159" s="87"/>
      <c r="AQ159" s="87"/>
      <c r="AR159" s="87"/>
      <c r="AS159" s="87"/>
      <c r="AT159" s="87"/>
      <c r="AU159" s="87"/>
      <c r="AV159" s="87"/>
      <c r="AW159" s="87"/>
    </row>
    <row r="160" spans="2:49" ht="30.75" customHeight="1" x14ac:dyDescent="0.25">
      <c r="B160" s="76" t="s">
        <v>34</v>
      </c>
      <c r="C160" s="36"/>
      <c r="D160" s="36">
        <v>189106745</v>
      </c>
      <c r="E160" s="1"/>
      <c r="F160" s="1"/>
      <c r="G160" s="1"/>
      <c r="Y160" s="87"/>
      <c r="Z160" s="85"/>
      <c r="AA160" s="98"/>
      <c r="AB160" s="98"/>
      <c r="AC160" s="98"/>
      <c r="AD160" s="98"/>
      <c r="AE160" s="98"/>
      <c r="AF160" s="98"/>
      <c r="AG160" s="82"/>
      <c r="AH160" s="118" t="s">
        <v>51</v>
      </c>
      <c r="AI160" s="119">
        <v>0</v>
      </c>
      <c r="AJ160" s="119">
        <v>273057</v>
      </c>
      <c r="AK160" s="119">
        <v>0</v>
      </c>
      <c r="AL160" s="116">
        <v>0</v>
      </c>
      <c r="AM160" s="114"/>
      <c r="AN160" s="82"/>
      <c r="AO160" s="114"/>
      <c r="AP160" s="87"/>
      <c r="AQ160" s="87"/>
      <c r="AR160" s="87"/>
      <c r="AS160" s="87"/>
      <c r="AT160" s="87"/>
      <c r="AU160" s="87"/>
      <c r="AV160" s="87"/>
      <c r="AW160" s="87"/>
    </row>
    <row r="161" spans="1:49" ht="29.25" x14ac:dyDescent="0.15">
      <c r="Y161" s="87"/>
      <c r="Z161" s="87"/>
      <c r="AA161" s="114"/>
      <c r="AB161" s="114"/>
      <c r="AC161" s="114"/>
      <c r="AD161" s="114"/>
      <c r="AE161" s="114"/>
      <c r="AF161" s="114"/>
      <c r="AG161" s="114"/>
      <c r="AH161" s="120" t="s">
        <v>64</v>
      </c>
      <c r="AI161" s="120">
        <v>0</v>
      </c>
      <c r="AJ161" s="120">
        <v>250000</v>
      </c>
      <c r="AK161" s="120">
        <v>0</v>
      </c>
      <c r="AL161" s="120">
        <v>0</v>
      </c>
      <c r="AM161" s="114"/>
      <c r="AN161" s="114"/>
      <c r="AO161" s="114"/>
      <c r="AP161" s="87"/>
      <c r="AQ161" s="87"/>
      <c r="AR161" s="87"/>
      <c r="AS161" s="87"/>
      <c r="AT161" s="87"/>
      <c r="AU161" s="87"/>
      <c r="AV161" s="87"/>
      <c r="AW161" s="87"/>
    </row>
    <row r="162" spans="1:49" ht="15" x14ac:dyDescent="0.25">
      <c r="Y162" s="87"/>
      <c r="Z162" s="87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21"/>
      <c r="AM162" s="114"/>
      <c r="AN162" s="114"/>
      <c r="AO162" s="114"/>
      <c r="AP162" s="87"/>
      <c r="AQ162" s="87"/>
      <c r="AR162" s="87"/>
      <c r="AS162" s="87"/>
      <c r="AT162" s="87"/>
      <c r="AU162" s="87"/>
      <c r="AV162" s="87"/>
      <c r="AW162" s="87"/>
    </row>
    <row r="163" spans="1:49" ht="12" x14ac:dyDescent="0.2">
      <c r="B163" s="23"/>
      <c r="Y163" s="87"/>
      <c r="Z163" s="87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87"/>
      <c r="AQ163" s="87"/>
      <c r="AR163" s="87"/>
      <c r="AS163" s="87"/>
      <c r="AT163" s="87"/>
      <c r="AU163" s="87"/>
      <c r="AV163" s="87"/>
      <c r="AW163" s="87"/>
    </row>
    <row r="164" spans="1:49" x14ac:dyDescent="0.15">
      <c r="B164" s="1" t="s">
        <v>104</v>
      </c>
      <c r="Y164" s="87"/>
      <c r="Z164" s="87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87"/>
      <c r="AQ164" s="87"/>
      <c r="AR164" s="87"/>
      <c r="AS164" s="87"/>
      <c r="AT164" s="87"/>
      <c r="AU164" s="87"/>
      <c r="AV164" s="87"/>
      <c r="AW164" s="87"/>
    </row>
    <row r="165" spans="1:49" x14ac:dyDescent="0.15">
      <c r="D165" s="2" t="s">
        <v>46</v>
      </c>
      <c r="Y165" s="87"/>
      <c r="Z165" s="87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87"/>
      <c r="AQ165" s="87"/>
      <c r="AR165" s="87"/>
      <c r="AS165" s="87"/>
      <c r="AT165" s="87"/>
      <c r="AU165" s="87"/>
      <c r="AV165" s="87"/>
      <c r="AW165" s="87"/>
    </row>
    <row r="166" spans="1:49" x14ac:dyDescent="0.15">
      <c r="Y166" s="87"/>
      <c r="Z166" s="87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87"/>
      <c r="AQ166" s="87"/>
      <c r="AR166" s="87"/>
      <c r="AS166" s="87"/>
      <c r="AT166" s="87"/>
      <c r="AU166" s="87"/>
      <c r="AV166" s="87"/>
      <c r="AW166" s="87"/>
    </row>
    <row r="167" spans="1:49" x14ac:dyDescent="0.15">
      <c r="Y167" s="87"/>
      <c r="Z167" s="87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87"/>
      <c r="AQ167" s="87"/>
      <c r="AR167" s="87"/>
      <c r="AS167" s="87"/>
      <c r="AT167" s="87"/>
      <c r="AU167" s="87"/>
      <c r="AV167" s="87"/>
      <c r="AW167" s="87"/>
    </row>
    <row r="168" spans="1:49" x14ac:dyDescent="0.15">
      <c r="Y168" s="87"/>
      <c r="Z168" s="87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87"/>
      <c r="AQ168" s="87"/>
      <c r="AR168" s="87"/>
      <c r="AS168" s="87"/>
      <c r="AT168" s="87"/>
      <c r="AU168" s="87"/>
      <c r="AV168" s="87"/>
      <c r="AW168" s="87"/>
    </row>
    <row r="169" spans="1:49" x14ac:dyDescent="0.15">
      <c r="B169" s="92"/>
      <c r="C169" s="93"/>
      <c r="D169" s="93"/>
      <c r="E169" s="93"/>
      <c r="F169" s="88"/>
      <c r="G169" s="108"/>
      <c r="H169" s="87"/>
      <c r="Y169" s="87"/>
      <c r="Z169" s="87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87"/>
      <c r="AQ169" s="87"/>
      <c r="AR169" s="87"/>
      <c r="AS169" s="87"/>
      <c r="AT169" s="87"/>
      <c r="AU169" s="87"/>
      <c r="AV169" s="87"/>
      <c r="AW169" s="87"/>
    </row>
    <row r="170" spans="1:49" x14ac:dyDescent="0.15">
      <c r="B170" s="92"/>
      <c r="C170" s="93"/>
      <c r="D170" s="93"/>
      <c r="E170" s="93"/>
      <c r="F170" s="88"/>
      <c r="G170" s="108"/>
      <c r="H170" s="87"/>
      <c r="Y170" s="87"/>
      <c r="Z170" s="87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87"/>
      <c r="AQ170" s="87"/>
      <c r="AR170" s="87"/>
      <c r="AS170" s="87"/>
      <c r="AT170" s="87"/>
      <c r="AU170" s="87"/>
      <c r="AV170" s="87"/>
      <c r="AW170" s="87"/>
    </row>
    <row r="171" spans="1:49" x14ac:dyDescent="0.15">
      <c r="B171" s="92"/>
      <c r="C171" s="93"/>
      <c r="D171" s="93"/>
      <c r="E171" s="93"/>
      <c r="F171" s="88"/>
      <c r="G171" s="108"/>
      <c r="H171" s="87"/>
      <c r="Y171" s="87"/>
      <c r="Z171" s="87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87"/>
      <c r="AQ171" s="87"/>
      <c r="AR171" s="87"/>
      <c r="AS171" s="87"/>
      <c r="AT171" s="87"/>
      <c r="AU171" s="87"/>
      <c r="AV171" s="87"/>
      <c r="AW171" s="87"/>
    </row>
    <row r="172" spans="1:49" x14ac:dyDescent="0.15">
      <c r="B172" s="92"/>
      <c r="C172" s="93"/>
      <c r="D172" s="93"/>
      <c r="E172" s="93"/>
      <c r="F172" s="88"/>
      <c r="G172" s="108"/>
      <c r="H172" s="87"/>
      <c r="Y172" s="87"/>
      <c r="Z172" s="87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87"/>
      <c r="AQ172" s="87"/>
      <c r="AR172" s="87"/>
      <c r="AS172" s="87"/>
      <c r="AT172" s="87"/>
      <c r="AU172" s="87"/>
      <c r="AV172" s="87"/>
      <c r="AW172" s="87"/>
    </row>
    <row r="173" spans="1:49" x14ac:dyDescent="0.15">
      <c r="B173" s="92"/>
      <c r="C173" s="93"/>
      <c r="D173" s="93"/>
      <c r="E173" s="93"/>
      <c r="F173" s="88"/>
      <c r="G173" s="108"/>
      <c r="H173" s="87"/>
      <c r="Y173" s="87"/>
      <c r="Z173" s="87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87"/>
      <c r="AQ173" s="87"/>
      <c r="AR173" s="87"/>
      <c r="AS173" s="87"/>
      <c r="AT173" s="87"/>
      <c r="AU173" s="87"/>
      <c r="AV173" s="87"/>
      <c r="AW173" s="87"/>
    </row>
    <row r="174" spans="1:49" x14ac:dyDescent="0.15">
      <c r="B174" s="92"/>
      <c r="C174" s="93"/>
      <c r="D174" s="93"/>
      <c r="E174" s="93"/>
      <c r="F174" s="88"/>
      <c r="G174" s="108"/>
      <c r="H174" s="87"/>
      <c r="Y174" s="87"/>
      <c r="Z174" s="87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87"/>
      <c r="AQ174" s="87"/>
      <c r="AR174" s="87"/>
      <c r="AS174" s="87"/>
      <c r="AT174" s="87"/>
      <c r="AU174" s="87"/>
      <c r="AV174" s="87"/>
      <c r="AW174" s="87"/>
    </row>
    <row r="175" spans="1:49" x14ac:dyDescent="0.15">
      <c r="B175" s="92"/>
      <c r="C175" s="93"/>
      <c r="D175" s="93"/>
      <c r="E175" s="93"/>
      <c r="F175" s="88"/>
      <c r="G175" s="108"/>
      <c r="H175" s="87"/>
      <c r="Y175" s="87"/>
      <c r="Z175" s="87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87"/>
      <c r="AQ175" s="87"/>
      <c r="AR175" s="87"/>
      <c r="AS175" s="87"/>
      <c r="AT175" s="87"/>
      <c r="AU175" s="87"/>
      <c r="AV175" s="87"/>
      <c r="AW175" s="87"/>
    </row>
    <row r="176" spans="1:49" ht="12.75" x14ac:dyDescent="0.15">
      <c r="A176" s="83"/>
      <c r="B176" s="82"/>
      <c r="C176" s="83"/>
      <c r="D176" s="83"/>
      <c r="E176" s="83"/>
      <c r="F176" s="109"/>
      <c r="G176" s="110"/>
      <c r="H176" s="87"/>
      <c r="Y176" s="87"/>
      <c r="Z176" s="87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87"/>
      <c r="AQ176" s="87"/>
      <c r="AR176" s="87"/>
      <c r="AS176" s="87"/>
      <c r="AT176" s="87"/>
      <c r="AU176" s="87"/>
      <c r="AV176" s="87"/>
      <c r="AW176" s="87"/>
    </row>
    <row r="177" spans="1:49" x14ac:dyDescent="0.15">
      <c r="A177" s="82"/>
      <c r="B177" s="82"/>
      <c r="C177" s="84"/>
      <c r="D177" s="84"/>
      <c r="E177" s="84"/>
      <c r="F177" s="86"/>
      <c r="G177" s="108"/>
      <c r="H177" s="87"/>
      <c r="Y177" s="87"/>
      <c r="Z177" s="87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87"/>
      <c r="AQ177" s="87"/>
      <c r="AR177" s="87"/>
      <c r="AS177" s="87"/>
      <c r="AT177" s="87"/>
      <c r="AU177" s="87"/>
      <c r="AV177" s="87"/>
      <c r="AW177" s="87"/>
    </row>
    <row r="178" spans="1:49" x14ac:dyDescent="0.15">
      <c r="A178" s="82"/>
      <c r="B178" s="82"/>
      <c r="C178" s="84"/>
      <c r="D178" s="84"/>
      <c r="E178" s="84"/>
      <c r="F178" s="86"/>
      <c r="G178" s="108"/>
      <c r="H178" s="87"/>
      <c r="Y178" s="87"/>
      <c r="Z178" s="87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87"/>
      <c r="AQ178" s="87"/>
      <c r="AR178" s="87"/>
      <c r="AS178" s="87"/>
      <c r="AT178" s="87"/>
      <c r="AU178" s="87"/>
      <c r="AV178" s="87"/>
      <c r="AW178" s="87"/>
    </row>
    <row r="179" spans="1:49" x14ac:dyDescent="0.15">
      <c r="A179" s="82"/>
      <c r="B179" s="82"/>
      <c r="C179" s="84"/>
      <c r="D179" s="84"/>
      <c r="E179" s="84"/>
      <c r="F179" s="86"/>
      <c r="G179" s="108"/>
      <c r="H179" s="87"/>
      <c r="Y179" s="87"/>
      <c r="Z179" s="87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87"/>
      <c r="AQ179" s="87"/>
      <c r="AR179" s="87"/>
      <c r="AS179" s="87"/>
      <c r="AT179" s="87"/>
      <c r="AU179" s="87"/>
      <c r="AV179" s="87"/>
      <c r="AW179" s="87"/>
    </row>
    <row r="180" spans="1:49" x14ac:dyDescent="0.15">
      <c r="A180" s="82"/>
      <c r="B180" s="82"/>
      <c r="C180" s="84"/>
      <c r="D180" s="84"/>
      <c r="E180" s="84"/>
      <c r="F180" s="86"/>
      <c r="G180" s="108"/>
      <c r="H180" s="87"/>
      <c r="Y180" s="87"/>
      <c r="Z180" s="87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87"/>
      <c r="AQ180" s="87"/>
      <c r="AR180" s="87"/>
      <c r="AS180" s="87"/>
      <c r="AT180" s="87"/>
      <c r="AU180" s="87"/>
      <c r="AV180" s="87"/>
      <c r="AW180" s="87"/>
    </row>
    <row r="181" spans="1:49" x14ac:dyDescent="0.15">
      <c r="A181" s="82"/>
      <c r="B181" s="82"/>
      <c r="C181" s="84"/>
      <c r="D181" s="84"/>
      <c r="E181" s="84"/>
      <c r="F181" s="86"/>
      <c r="G181" s="108"/>
      <c r="H181" s="87"/>
      <c r="Y181" s="87"/>
      <c r="Z181" s="87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87"/>
      <c r="AQ181" s="87"/>
      <c r="AR181" s="87"/>
      <c r="AS181" s="87"/>
      <c r="AT181" s="87"/>
      <c r="AU181" s="87"/>
      <c r="AV181" s="87"/>
      <c r="AW181" s="87"/>
    </row>
    <row r="182" spans="1:49" x14ac:dyDescent="0.15">
      <c r="A182" s="82"/>
      <c r="B182" s="82"/>
      <c r="C182" s="84"/>
      <c r="D182" s="84"/>
      <c r="E182" s="84"/>
      <c r="F182" s="86"/>
      <c r="G182" s="108"/>
      <c r="H182" s="87"/>
      <c r="Y182" s="87"/>
      <c r="Z182" s="87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87"/>
      <c r="AQ182" s="87"/>
      <c r="AR182" s="87"/>
      <c r="AS182" s="87"/>
      <c r="AT182" s="87"/>
      <c r="AU182" s="87"/>
      <c r="AV182" s="87"/>
      <c r="AW182" s="87"/>
    </row>
    <row r="183" spans="1:49" x14ac:dyDescent="0.15">
      <c r="A183" s="82"/>
      <c r="B183" s="82"/>
      <c r="C183" s="84"/>
      <c r="D183" s="84"/>
      <c r="E183" s="84"/>
      <c r="F183" s="86"/>
      <c r="G183" s="108"/>
      <c r="H183" s="87"/>
      <c r="Y183" s="87"/>
      <c r="Z183" s="87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87"/>
      <c r="AQ183" s="87"/>
      <c r="AR183" s="87"/>
      <c r="AS183" s="87"/>
      <c r="AT183" s="87"/>
      <c r="AU183" s="87"/>
      <c r="AV183" s="87"/>
      <c r="AW183" s="87"/>
    </row>
    <row r="184" spans="1:49" x14ac:dyDescent="0.15">
      <c r="A184" s="82"/>
      <c r="B184" s="82"/>
      <c r="C184" s="84"/>
      <c r="D184" s="84"/>
      <c r="E184" s="84"/>
      <c r="F184" s="86"/>
      <c r="G184" s="108"/>
      <c r="H184" s="87"/>
      <c r="Y184" s="87"/>
      <c r="Z184" s="87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87"/>
      <c r="AQ184" s="87"/>
      <c r="AR184" s="87"/>
      <c r="AS184" s="87"/>
      <c r="AT184" s="87"/>
      <c r="AU184" s="87"/>
      <c r="AV184" s="87"/>
      <c r="AW184" s="87"/>
    </row>
    <row r="185" spans="1:49" x14ac:dyDescent="0.15">
      <c r="A185" s="82"/>
      <c r="B185" s="82"/>
      <c r="C185" s="84" t="s">
        <v>101</v>
      </c>
      <c r="D185" s="84" t="s">
        <v>102</v>
      </c>
      <c r="E185" s="84"/>
      <c r="F185" s="86"/>
      <c r="G185" s="108"/>
      <c r="H185" s="87"/>
      <c r="Y185" s="87"/>
      <c r="Z185" s="87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87"/>
      <c r="AQ185" s="87"/>
      <c r="AR185" s="87"/>
      <c r="AS185" s="87"/>
      <c r="AT185" s="87"/>
      <c r="AU185" s="87"/>
      <c r="AV185" s="87"/>
      <c r="AW185" s="87"/>
    </row>
    <row r="186" spans="1:49" ht="12.75" x14ac:dyDescent="0.15">
      <c r="A186" s="82"/>
      <c r="B186" s="81" t="s">
        <v>32</v>
      </c>
      <c r="C186" s="104">
        <v>2469976</v>
      </c>
      <c r="D186" s="104">
        <v>220709002</v>
      </c>
      <c r="E186" s="84"/>
      <c r="F186" s="86"/>
      <c r="G186" s="108"/>
      <c r="H186" s="87"/>
      <c r="Y186" s="87"/>
      <c r="Z186" s="87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87"/>
      <c r="AQ186" s="87"/>
      <c r="AR186" s="87"/>
      <c r="AS186" s="87"/>
      <c r="AT186" s="87"/>
      <c r="AU186" s="87"/>
      <c r="AV186" s="87"/>
      <c r="AW186" s="87"/>
    </row>
    <row r="187" spans="1:49" ht="12.75" x14ac:dyDescent="0.15">
      <c r="A187" s="82"/>
      <c r="B187" s="81" t="s">
        <v>33</v>
      </c>
      <c r="C187" s="104">
        <v>37235298</v>
      </c>
      <c r="D187" s="104">
        <v>189060884</v>
      </c>
      <c r="E187" s="84"/>
      <c r="F187" s="86"/>
      <c r="G187" s="108"/>
      <c r="H187" s="87"/>
      <c r="Y187" s="87"/>
      <c r="Z187" s="87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87"/>
      <c r="AQ187" s="87"/>
      <c r="AR187" s="87"/>
      <c r="AS187" s="87"/>
      <c r="AT187" s="87"/>
      <c r="AU187" s="87"/>
      <c r="AV187" s="87"/>
      <c r="AW187" s="87"/>
    </row>
    <row r="188" spans="1:49" ht="12.75" x14ac:dyDescent="0.15">
      <c r="A188" s="82"/>
      <c r="B188" s="81" t="s">
        <v>34</v>
      </c>
      <c r="C188" s="104">
        <v>64680256</v>
      </c>
      <c r="D188" s="104">
        <v>189106745</v>
      </c>
      <c r="E188" s="84"/>
      <c r="F188" s="86"/>
      <c r="G188" s="108"/>
      <c r="H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</row>
    <row r="189" spans="1:49" x14ac:dyDescent="0.15">
      <c r="A189" s="82"/>
      <c r="B189" s="82"/>
      <c r="C189" s="84"/>
      <c r="D189" s="84"/>
      <c r="E189" s="84"/>
      <c r="F189" s="86"/>
      <c r="G189" s="108"/>
      <c r="H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</row>
    <row r="190" spans="1:49" x14ac:dyDescent="0.15">
      <c r="A190" s="82"/>
      <c r="B190" s="82"/>
      <c r="C190" s="84"/>
      <c r="D190" s="84"/>
      <c r="E190" s="84"/>
      <c r="F190" s="86"/>
      <c r="G190" s="108"/>
      <c r="H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</row>
    <row r="191" spans="1:49" x14ac:dyDescent="0.15">
      <c r="A191" s="82"/>
      <c r="B191" s="82"/>
      <c r="C191" s="84"/>
      <c r="D191" s="84"/>
      <c r="E191" s="84"/>
      <c r="F191" s="86"/>
      <c r="G191" s="108"/>
      <c r="H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</row>
    <row r="192" spans="1:49" x14ac:dyDescent="0.15">
      <c r="A192" s="82"/>
      <c r="B192" s="82"/>
      <c r="C192" s="84"/>
      <c r="D192" s="84"/>
      <c r="E192" s="84"/>
      <c r="F192" s="86"/>
      <c r="G192" s="108"/>
      <c r="H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</row>
    <row r="193" spans="1:49" x14ac:dyDescent="0.15">
      <c r="A193" s="82"/>
      <c r="B193" s="82"/>
      <c r="C193" s="84"/>
      <c r="D193" s="84"/>
      <c r="E193" s="84"/>
      <c r="F193" s="86"/>
      <c r="G193" s="108"/>
      <c r="H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</row>
    <row r="194" spans="1:49" x14ac:dyDescent="0.15">
      <c r="A194" s="82"/>
      <c r="B194" s="82"/>
      <c r="C194" s="84"/>
      <c r="D194" s="84"/>
      <c r="E194" s="84"/>
      <c r="F194" s="86"/>
      <c r="G194" s="108"/>
      <c r="H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</row>
    <row r="195" spans="1:49" x14ac:dyDescent="0.15">
      <c r="A195" s="82"/>
      <c r="B195" s="82"/>
      <c r="C195" s="84"/>
      <c r="D195" s="84"/>
      <c r="E195" s="84"/>
      <c r="F195" s="86"/>
      <c r="G195" s="108"/>
      <c r="H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</row>
    <row r="196" spans="1:49" x14ac:dyDescent="0.15">
      <c r="A196" s="82"/>
      <c r="B196" s="82"/>
      <c r="C196" s="84"/>
      <c r="D196" s="84"/>
      <c r="E196" s="84"/>
      <c r="F196" s="86"/>
      <c r="G196" s="108"/>
      <c r="H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</row>
    <row r="197" spans="1:49" x14ac:dyDescent="0.15">
      <c r="A197" s="82"/>
      <c r="B197" s="82"/>
      <c r="C197" s="84"/>
      <c r="D197" s="84"/>
      <c r="E197" s="84"/>
      <c r="F197" s="86"/>
      <c r="G197" s="108"/>
      <c r="H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</row>
    <row r="198" spans="1:49" x14ac:dyDescent="0.15">
      <c r="A198" s="82"/>
      <c r="B198" s="82"/>
      <c r="C198" s="84"/>
      <c r="D198" s="84"/>
      <c r="E198" s="84"/>
      <c r="F198" s="86"/>
      <c r="G198" s="108"/>
      <c r="H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</row>
    <row r="199" spans="1:49" x14ac:dyDescent="0.15">
      <c r="A199" s="82"/>
      <c r="B199" s="82"/>
      <c r="C199" s="84"/>
      <c r="D199" s="84"/>
      <c r="E199" s="84"/>
      <c r="F199" s="86"/>
      <c r="G199" s="108"/>
      <c r="H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</row>
    <row r="200" spans="1:49" x14ac:dyDescent="0.15">
      <c r="A200" s="82"/>
      <c r="B200" s="82"/>
      <c r="C200" s="84"/>
      <c r="D200" s="84"/>
      <c r="E200" s="84"/>
      <c r="F200" s="86"/>
      <c r="G200" s="108"/>
      <c r="H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</row>
    <row r="201" spans="1:49" x14ac:dyDescent="0.15">
      <c r="A201" s="82"/>
      <c r="B201" s="82"/>
      <c r="C201" s="84"/>
      <c r="D201" s="84"/>
      <c r="E201" s="84"/>
      <c r="F201" s="86"/>
      <c r="G201" s="108"/>
      <c r="H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</row>
    <row r="202" spans="1:49" x14ac:dyDescent="0.15">
      <c r="A202" s="82"/>
      <c r="B202" s="82"/>
      <c r="C202" s="84"/>
      <c r="D202" s="84"/>
      <c r="E202" s="84"/>
      <c r="F202" s="86"/>
      <c r="G202" s="108"/>
      <c r="H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</row>
    <row r="203" spans="1:49" x14ac:dyDescent="0.15">
      <c r="A203" s="82"/>
      <c r="B203" s="82"/>
      <c r="C203" s="84"/>
      <c r="D203" s="84"/>
      <c r="E203" s="84"/>
      <c r="F203" s="86"/>
      <c r="G203" s="108"/>
      <c r="H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</row>
    <row r="204" spans="1:49" x14ac:dyDescent="0.15">
      <c r="A204" s="82"/>
      <c r="B204" s="82"/>
      <c r="C204" s="84"/>
      <c r="D204" s="84"/>
      <c r="E204" s="84"/>
      <c r="F204" s="86"/>
      <c r="G204" s="108"/>
      <c r="H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</row>
    <row r="205" spans="1:49" x14ac:dyDescent="0.15">
      <c r="A205" s="82"/>
      <c r="B205" s="82"/>
      <c r="C205" s="84"/>
      <c r="D205" s="84"/>
      <c r="E205" s="84"/>
      <c r="F205" s="86"/>
      <c r="G205" s="108"/>
      <c r="H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</row>
    <row r="206" spans="1:49" x14ac:dyDescent="0.15">
      <c r="A206" s="82"/>
      <c r="B206" s="82"/>
      <c r="C206" s="84"/>
      <c r="D206" s="84"/>
      <c r="E206" s="84"/>
      <c r="F206" s="86"/>
      <c r="G206" s="108"/>
      <c r="H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</row>
    <row r="207" spans="1:49" x14ac:dyDescent="0.15">
      <c r="A207" s="82"/>
      <c r="B207" s="82"/>
      <c r="C207" s="84"/>
      <c r="D207" s="84"/>
      <c r="E207" s="84"/>
      <c r="F207" s="86"/>
      <c r="G207" s="108"/>
      <c r="H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</row>
    <row r="208" spans="1:49" x14ac:dyDescent="0.15">
      <c r="A208" s="82"/>
      <c r="B208" s="82"/>
      <c r="C208" s="84"/>
      <c r="D208" s="84"/>
      <c r="E208" s="84"/>
      <c r="F208" s="86"/>
      <c r="G208" s="108"/>
      <c r="H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</row>
    <row r="209" spans="2:49" x14ac:dyDescent="0.15">
      <c r="B209" s="92"/>
      <c r="C209" s="93"/>
      <c r="D209" s="93"/>
      <c r="E209" s="93"/>
      <c r="F209" s="88"/>
      <c r="G209" s="108"/>
      <c r="H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</row>
    <row r="210" spans="2:49" x14ac:dyDescent="0.15">
      <c r="B210" s="87"/>
      <c r="C210" s="88"/>
      <c r="D210" s="88"/>
      <c r="E210" s="88"/>
      <c r="F210" s="88"/>
      <c r="G210" s="108"/>
      <c r="H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</row>
    <row r="211" spans="2:49" x14ac:dyDescent="0.15">
      <c r="B211" s="87"/>
      <c r="C211" s="88"/>
      <c r="D211" s="88"/>
      <c r="E211" s="88"/>
      <c r="F211" s="88"/>
      <c r="G211" s="108"/>
      <c r="H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</row>
    <row r="212" spans="2:49" x14ac:dyDescent="0.15">
      <c r="B212" s="87"/>
      <c r="C212" s="88"/>
      <c r="D212" s="88"/>
      <c r="E212" s="88"/>
      <c r="F212" s="88"/>
      <c r="G212" s="108"/>
      <c r="H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</row>
    <row r="213" spans="2:49" x14ac:dyDescent="0.15">
      <c r="B213" s="87"/>
      <c r="C213" s="88"/>
      <c r="D213" s="88"/>
      <c r="E213" s="88"/>
      <c r="F213" s="88"/>
      <c r="G213" s="108"/>
      <c r="H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</row>
    <row r="214" spans="2:49" x14ac:dyDescent="0.15">
      <c r="B214" s="87"/>
      <c r="C214" s="88"/>
      <c r="D214" s="88"/>
      <c r="E214" s="88"/>
      <c r="F214" s="88"/>
      <c r="G214" s="108"/>
      <c r="H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</row>
    <row r="215" spans="2:49" x14ac:dyDescent="0.15">
      <c r="B215" s="87"/>
      <c r="C215" s="88"/>
      <c r="D215" s="88"/>
      <c r="E215" s="88"/>
      <c r="F215" s="88"/>
      <c r="G215" s="108"/>
      <c r="H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  <c r="AV215" s="87"/>
      <c r="AW215" s="87"/>
    </row>
    <row r="216" spans="2:49" x14ac:dyDescent="0.15">
      <c r="B216" s="87"/>
      <c r="C216" s="88"/>
      <c r="D216" s="88"/>
      <c r="E216" s="88"/>
      <c r="F216" s="88"/>
      <c r="G216" s="108"/>
      <c r="H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</row>
    <row r="217" spans="2:49" x14ac:dyDescent="0.15">
      <c r="B217" s="87"/>
      <c r="C217" s="88"/>
      <c r="D217" s="88"/>
      <c r="E217" s="88"/>
      <c r="F217" s="88"/>
      <c r="G217" s="108"/>
      <c r="H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</row>
    <row r="218" spans="2:49" x14ac:dyDescent="0.15">
      <c r="B218" s="87"/>
      <c r="C218" s="88"/>
      <c r="D218" s="88"/>
      <c r="E218" s="88"/>
      <c r="F218" s="88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  <c r="AV218" s="87"/>
      <c r="AW218" s="87"/>
    </row>
    <row r="219" spans="2:49" x14ac:dyDescent="0.15">
      <c r="B219" s="87"/>
      <c r="C219" s="88"/>
      <c r="D219" s="88"/>
      <c r="E219" s="88"/>
      <c r="F219" s="88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</row>
    <row r="220" spans="2:49" x14ac:dyDescent="0.15">
      <c r="B220" s="87"/>
      <c r="C220" s="88"/>
      <c r="D220" s="88"/>
      <c r="E220" s="88"/>
      <c r="F220" s="88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</row>
    <row r="221" spans="2:49" x14ac:dyDescent="0.15">
      <c r="B221" s="87"/>
      <c r="C221" s="88"/>
      <c r="D221" s="88"/>
      <c r="E221" s="88"/>
      <c r="F221" s="88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</row>
    <row r="222" spans="2:49" x14ac:dyDescent="0.15"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</row>
    <row r="223" spans="2:49" x14ac:dyDescent="0.15"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</row>
    <row r="224" spans="2:49" x14ac:dyDescent="0.15"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</row>
    <row r="225" spans="26:49" x14ac:dyDescent="0.15"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</row>
    <row r="226" spans="26:49" x14ac:dyDescent="0.15"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</row>
    <row r="227" spans="26:49" x14ac:dyDescent="0.15"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</row>
    <row r="228" spans="26:49" x14ac:dyDescent="0.15"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</row>
    <row r="229" spans="26:49" x14ac:dyDescent="0.15"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</row>
    <row r="230" spans="26:49" x14ac:dyDescent="0.15"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</row>
    <row r="231" spans="26:49" x14ac:dyDescent="0.15"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</row>
    <row r="232" spans="26:49" x14ac:dyDescent="0.15"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</row>
    <row r="233" spans="26:49" x14ac:dyDescent="0.15"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</row>
    <row r="234" spans="26:49" x14ac:dyDescent="0.15"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</row>
  </sheetData>
  <sortState ref="AH148:AL161">
    <sortCondition descending="1" ref="AJ148"/>
  </sortState>
  <mergeCells count="16">
    <mergeCell ref="B154:D154"/>
    <mergeCell ref="B155:D155"/>
    <mergeCell ref="B24:G24"/>
    <mergeCell ref="B37:G37"/>
    <mergeCell ref="B73:G73"/>
    <mergeCell ref="B81:G81"/>
    <mergeCell ref="B105:G105"/>
    <mergeCell ref="B118:G118"/>
    <mergeCell ref="B126:G126"/>
    <mergeCell ref="B145:D145"/>
    <mergeCell ref="B146:D146"/>
    <mergeCell ref="B2:G2"/>
    <mergeCell ref="B3:G3"/>
    <mergeCell ref="B4:G4"/>
    <mergeCell ref="B7:G7"/>
    <mergeCell ref="B8:B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2022-10-24T16:29:12Z</cp:lastPrinted>
  <dcterms:created xsi:type="dcterms:W3CDTF">2019-08-01T14:18:15Z</dcterms:created>
  <dcterms:modified xsi:type="dcterms:W3CDTF">2023-04-24T17:45:49Z</dcterms:modified>
</cp:coreProperties>
</file>