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 FEBRERO" sheetId="78" r:id="rId2"/>
  </sheets>
  <definedNames>
    <definedName name="_xlnm.Print_Area" localSheetId="1">'CANON FEBRERO'!$A$1:$V$15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U14" i="78" l="1"/>
  <c r="L14" i="78" l="1"/>
  <c r="L13" i="78"/>
  <c r="L12" i="78"/>
  <c r="L11" i="78"/>
  <c r="L10" i="78"/>
  <c r="L9" i="78"/>
  <c r="L8" i="78"/>
  <c r="P11" i="78" l="1"/>
  <c r="U11" i="78"/>
  <c r="V11" i="78" l="1"/>
  <c r="X11" i="78" s="1"/>
  <c r="T6" i="78"/>
  <c r="S6" i="78"/>
  <c r="R6" i="78"/>
  <c r="Q6" i="78"/>
  <c r="O6" i="78"/>
  <c r="N6" i="78"/>
  <c r="M6" i="78"/>
  <c r="I6" i="78"/>
  <c r="H6" i="78"/>
  <c r="E6" i="78"/>
  <c r="D6" i="78"/>
  <c r="P14" i="78" l="1"/>
  <c r="P13" i="78"/>
  <c r="V14" i="78" l="1"/>
  <c r="X14" i="78" s="1"/>
  <c r="U12" i="78"/>
  <c r="U10" i="78"/>
  <c r="U9" i="78"/>
  <c r="U8" i="78"/>
  <c r="U13" i="78"/>
  <c r="V13" i="78" s="1"/>
  <c r="X13" i="78" s="1"/>
  <c r="U6" i="78" l="1"/>
  <c r="F13" i="78"/>
  <c r="G13" i="78" s="1"/>
  <c r="P12" i="78"/>
  <c r="V12" i="78" s="1"/>
  <c r="X12" i="78" s="1"/>
  <c r="F12" i="78"/>
  <c r="G12" i="78" s="1"/>
  <c r="F11" i="78"/>
  <c r="G11" i="78" s="1"/>
  <c r="P10" i="78"/>
  <c r="V10" i="78" s="1"/>
  <c r="X10" i="78" s="1"/>
  <c r="F10" i="78"/>
  <c r="P9" i="78"/>
  <c r="V9" i="78" s="1"/>
  <c r="X9" i="78" s="1"/>
  <c r="F9" i="78"/>
  <c r="G9" i="78" s="1"/>
  <c r="P8" i="78"/>
  <c r="V8" i="78" s="1"/>
  <c r="X8" i="78" s="1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<sst xmlns="http://schemas.openxmlformats.org/spreadsheetml/2006/main" count="181" uniqueCount="127">
  <si>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</si>
  <si>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</si>
  <si>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</si>
  <si>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</si>
  <si>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</si>
  <si>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</si>
  <si>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</si>
  <si>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</si>
  <si>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</si>
  <si>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</si>
  <si>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</si>
  <si>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</si>
  <si>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</si>
  <si>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</si>
  <si>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</si>
  <si>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</si>
  <si>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</si>
  <si>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</si>
  <si>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</si>
  <si>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</si>
  <si>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</si>
  <si>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</si>
  <si>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</si>
  <si>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</si>
  <si>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</si>
  <si>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</si>
  <si>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</si>
  <si>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</si>
  <si>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</si>
  <si>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</si>
  <si>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</si>
  <si>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</si>
  <si>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</si>
  <si>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</si>
  <si>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</si>
  <si>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</si>
  <si>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</si>
  <si>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</si>
  <si>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</si>
  <si>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</si>
  <si>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</si>
  <si>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</si>
  <si>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</si>
  <si>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</si>
  <si>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</si>
  <si>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</si>
  <si>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</si>
  <si>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</si>
  <si>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</si>
  <si>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</si>
  <si>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</si>
  <si>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</si>
  <si>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</si>
  <si>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</si>
  <si>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</si>
  <si>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</si>
  <si>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</si>
  <si>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</si>
  <si>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</si>
  <si>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</si>
  <si>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</si>
  <si>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</si>
  <si>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</si>
  <si>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</si>
  <si>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</si>
  <si>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</si>
  <si>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</si>
  <si>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</si>
  <si>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</si>
  <si>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</si>
  <si>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</si>
  <si>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</si>
  <si>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</si>
  <si>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</si>
  <si>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</si>
  <si>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</si>
  <si>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</si>
  <si>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</si>
  <si>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</si>
  <si>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</si>
  <si>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</si>
  <si>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</si>
  <si>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</si>
  <si>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</si>
  <si>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</si>
  <si>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</si>
  <si>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</si>
  <si>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</si>
  <si>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</si>
  <si>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</si>
  <si>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</si>
  <si>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</si>
  <si>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</si>
  <si>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</si>
  <si>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</si>
  <si>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</si>
  <si>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</si>
  <si>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</si>
  <si>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</si>
  <si>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</si>
  <si>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</si>
  <si>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</si>
  <si>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</si>
  <si>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</si>
  <si>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</si>
  <si>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</si>
  <si>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</si>
  <si>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</si>
  <si>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</si>
  <si>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</si>
  <si>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</si>
  <si>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</si>
  <si>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</si>
  <si>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</si>
  <si>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</si>
  <si>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</si>
  <si>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</si>
  <si>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</si>
  <si>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</si>
  <si>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</si>
  <si>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</si>
  <si>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</si>
  <si>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</si>
  <si>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</si>
  <si>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</si>
  <si>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</si>
  <si>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MOVIMIENTO FINANCIERO RECURSOS DETERMINADOS CANON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</si>
</sst>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3" t="s">
        <v>89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4" spans="1:17" s="13" customFormat="1" x14ac:dyDescent="0.25">
      <c r="A4" s="145" t="s">
        <v>0</v>
      </c>
      <c r="B4" s="147" t="s">
        <v>74</v>
      </c>
      <c r="C4" s="149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4" t="s">
        <v>6</v>
      </c>
      <c r="I4" s="144"/>
      <c r="J4" s="144"/>
      <c r="K4" s="144" t="s">
        <v>1</v>
      </c>
      <c r="L4" s="144"/>
      <c r="M4" s="144"/>
      <c r="N4" s="15" t="s">
        <v>2</v>
      </c>
    </row>
    <row r="5" spans="1:17" s="13" customFormat="1" ht="41.4" x14ac:dyDescent="0.25">
      <c r="A5" s="146"/>
      <c r="B5" s="148"/>
      <c r="C5" s="150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5"/>
  <sheetViews>
    <sheetView tabSelected="1" topLeftCell="A4" workbookViewId="0">
      <selection activeCell="S26" sqref="S26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2" width="16.44140625" style="99" hidden="1" customWidth="1"/>
    <col min="13" max="13" width="12.5546875" style="99" customWidth="1"/>
    <col min="14" max="14" width="15.33203125" style="99" customWidth="1"/>
    <col min="15" max="15" width="11.77734375" style="99" customWidth="1"/>
    <col min="16" max="16" width="15.109375" style="99" customWidth="1"/>
    <col min="17" max="17" width="9.88671875" style="99" customWidth="1"/>
    <col min="18" max="18" width="14.6640625" style="99" customWidth="1"/>
    <col min="19" max="19" width="15.109375" style="99" customWidth="1"/>
    <col min="20" max="20" width="12.21875" style="99" customWidth="1"/>
    <col min="21" max="21" width="18.21875" style="99" customWidth="1"/>
    <col min="22" max="22" width="13.21875" style="99" customWidth="1"/>
    <col min="23" max="23" width="16.77734375" style="99" customWidth="1"/>
    <col min="24" max="24" width="16" style="99" customWidth="1"/>
    <col min="25" max="16384" width="11.44140625" style="99"/>
  </cols>
  <sheetData>
    <row r="1" spans="1:26" ht="15.6" x14ac:dyDescent="0.25">
      <c r="A1" s="143" t="s">
        <v>126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6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.8" x14ac:dyDescent="0.3">
      <c r="A3" s="151" t="s">
        <v>3</v>
      </c>
      <c r="B3" s="126" t="s">
        <v>77</v>
      </c>
      <c r="C3" s="132"/>
      <c r="D3" s="153" t="s">
        <v>105</v>
      </c>
      <c r="E3" s="154"/>
      <c r="F3" s="155"/>
      <c r="G3" s="132"/>
      <c r="H3" s="134"/>
      <c r="I3" s="134"/>
      <c r="J3" s="138"/>
      <c r="K3" s="138"/>
      <c r="L3" s="138"/>
      <c r="M3" s="156" t="s">
        <v>6</v>
      </c>
      <c r="N3" s="156"/>
      <c r="O3" s="156"/>
      <c r="P3" s="156"/>
      <c r="Q3" s="157" t="s">
        <v>1</v>
      </c>
      <c r="R3" s="158"/>
      <c r="S3" s="158"/>
      <c r="T3" s="158"/>
      <c r="U3" s="159"/>
      <c r="V3" s="120"/>
    </row>
    <row r="4" spans="1:26" ht="27.6" x14ac:dyDescent="0.3">
      <c r="A4" s="152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40" t="s">
        <v>123</v>
      </c>
      <c r="K4" s="140" t="s">
        <v>125</v>
      </c>
      <c r="L4" s="108" t="s">
        <v>124</v>
      </c>
      <c r="M4" s="160" t="s">
        <v>106</v>
      </c>
      <c r="N4" s="160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.8" x14ac:dyDescent="0.3">
      <c r="A5" s="110"/>
      <c r="B5" s="106"/>
      <c r="C5" s="137">
        <v>44985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45016</v>
      </c>
    </row>
    <row r="6" spans="1:26" ht="13.8" x14ac:dyDescent="0.25">
      <c r="A6" s="111"/>
      <c r="B6" s="107"/>
      <c r="C6" s="76">
        <v>56663772.189999953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54754973.989999987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73865.48</v>
      </c>
      <c r="N6" s="76">
        <f>SUM(N8:N14)</f>
        <v>-2098531.13</v>
      </c>
      <c r="O6" s="76">
        <f t="shared" si="0"/>
        <v>689337.36</v>
      </c>
      <c r="P6" s="76">
        <f t="shared" si="0"/>
        <v>-1335328.2899999998</v>
      </c>
      <c r="Q6" s="76">
        <f t="shared" si="0"/>
        <v>0</v>
      </c>
      <c r="R6" s="76">
        <f t="shared" si="0"/>
        <v>0</v>
      </c>
      <c r="S6" s="76">
        <f t="shared" si="0"/>
        <v>-430565.51</v>
      </c>
      <c r="T6" s="76">
        <f t="shared" si="0"/>
        <v>0</v>
      </c>
      <c r="U6" s="76">
        <f t="shared" si="0"/>
        <v>-430565.51</v>
      </c>
      <c r="V6" s="76">
        <f t="shared" si="0"/>
        <v>54897878.389999948</v>
      </c>
    </row>
    <row r="7" spans="1:26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.8" x14ac:dyDescent="0.3">
      <c r="A8" s="3" t="s">
        <v>93</v>
      </c>
      <c r="B8" s="109" t="s">
        <v>94</v>
      </c>
      <c r="C8" s="101">
        <v>38425011.349999994</v>
      </c>
      <c r="D8" s="129">
        <v>-56976.25</v>
      </c>
      <c r="E8" s="129">
        <v>56976.25</v>
      </c>
      <c r="F8" s="101">
        <f>+D8+E8</f>
        <v>0</v>
      </c>
      <c r="G8" s="101">
        <f>+C8+F8</f>
        <v>38425011.349999994</v>
      </c>
      <c r="H8" s="101"/>
      <c r="I8" s="101"/>
      <c r="J8" s="101"/>
      <c r="K8" s="101"/>
      <c r="L8" s="101">
        <f>+C8+J8+K8</f>
        <v>38425011.349999994</v>
      </c>
      <c r="M8" s="125"/>
      <c r="N8" s="125">
        <v>-2098531.13</v>
      </c>
      <c r="O8" s="125">
        <v>225587.49</v>
      </c>
      <c r="P8" s="125">
        <f>+M8+N8+O8</f>
        <v>-1872943.64</v>
      </c>
      <c r="Q8" s="125"/>
      <c r="R8" s="142"/>
      <c r="S8" s="125">
        <v>-353995.02</v>
      </c>
      <c r="T8" s="125"/>
      <c r="U8" s="125">
        <f t="shared" ref="U8:U12" si="1">+Q8+R8+S8+T8</f>
        <v>-353995.02</v>
      </c>
      <c r="V8" s="125">
        <f>+L8+P8+U8</f>
        <v>36198072.68999999</v>
      </c>
      <c r="W8" s="103">
        <v>36198072.690000005</v>
      </c>
      <c r="X8" s="103">
        <f t="shared" ref="X8:X14" si="2">+W8-V8</f>
        <v>0</v>
      </c>
      <c r="Z8" s="103"/>
    </row>
    <row r="9" spans="1:26" ht="13.8" x14ac:dyDescent="0.3">
      <c r="A9" s="3" t="s">
        <v>95</v>
      </c>
      <c r="B9" s="109" t="s">
        <v>92</v>
      </c>
      <c r="C9" s="101">
        <v>844092.74999999988</v>
      </c>
      <c r="D9" s="101"/>
      <c r="E9" s="101"/>
      <c r="F9" s="101">
        <f t="shared" ref="F9:F13" si="3">+D9+E9</f>
        <v>0</v>
      </c>
      <c r="G9" s="101">
        <f t="shared" ref="G9:G13" si="4">+C9+F9</f>
        <v>844092.74999999988</v>
      </c>
      <c r="H9" s="101"/>
      <c r="I9" s="101"/>
      <c r="J9" s="101"/>
      <c r="K9" s="101"/>
      <c r="L9" s="101">
        <f t="shared" ref="L9:L14" si="5">+C9+J9+K9</f>
        <v>844092.74999999988</v>
      </c>
      <c r="M9" s="125">
        <v>73865.48</v>
      </c>
      <c r="N9" s="125"/>
      <c r="O9" s="125">
        <v>4161.78</v>
      </c>
      <c r="P9" s="125">
        <f>+M9+N9+O9</f>
        <v>78027.259999999995</v>
      </c>
      <c r="Q9" s="125"/>
      <c r="R9" s="125"/>
      <c r="S9" s="103"/>
      <c r="T9" s="125"/>
      <c r="U9" s="125">
        <f t="shared" si="1"/>
        <v>0</v>
      </c>
      <c r="V9" s="125">
        <f t="shared" ref="V9:V14" si="6">+L9+P9+U9</f>
        <v>922120.00999999989</v>
      </c>
      <c r="W9" s="131">
        <v>922120.00999999989</v>
      </c>
      <c r="X9" s="103">
        <f t="shared" si="2"/>
        <v>0</v>
      </c>
      <c r="Y9" s="130"/>
      <c r="Z9" s="103"/>
    </row>
    <row r="10" spans="1:26" ht="13.8" x14ac:dyDescent="0.3">
      <c r="A10" s="3" t="s">
        <v>96</v>
      </c>
      <c r="B10" s="109" t="s">
        <v>98</v>
      </c>
      <c r="C10" s="101">
        <v>2.6599999999999988</v>
      </c>
      <c r="D10" s="101"/>
      <c r="E10" s="101"/>
      <c r="F10" s="101">
        <f t="shared" si="3"/>
        <v>0</v>
      </c>
      <c r="G10" s="101">
        <f t="shared" si="4"/>
        <v>2.6599999999999988</v>
      </c>
      <c r="H10" s="101"/>
      <c r="I10" s="101"/>
      <c r="J10" s="101"/>
      <c r="K10" s="101"/>
      <c r="L10" s="101">
        <f t="shared" si="5"/>
        <v>2.6599999999999988</v>
      </c>
      <c r="M10" s="125"/>
      <c r="N10" s="125"/>
      <c r="O10" s="125">
        <v>0.01</v>
      </c>
      <c r="P10" s="125">
        <f>+M10+N10+O10</f>
        <v>0.01</v>
      </c>
      <c r="Q10" s="125"/>
      <c r="R10" s="125"/>
      <c r="S10" s="125"/>
      <c r="T10" s="125"/>
      <c r="U10" s="125">
        <f t="shared" si="1"/>
        <v>0</v>
      </c>
      <c r="V10" s="125">
        <f t="shared" si="6"/>
        <v>2.6699999999999986</v>
      </c>
      <c r="W10" s="131">
        <v>2.6699999999999995</v>
      </c>
      <c r="X10" s="103">
        <f t="shared" si="2"/>
        <v>0</v>
      </c>
      <c r="Y10" s="130"/>
      <c r="Z10" s="103"/>
    </row>
    <row r="11" spans="1:26" ht="13.8" x14ac:dyDescent="0.3">
      <c r="A11" s="3" t="s">
        <v>97</v>
      </c>
      <c r="B11" s="109" t="s">
        <v>99</v>
      </c>
      <c r="C11" s="101">
        <v>13833898.99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12769072.65</v>
      </c>
      <c r="H11" s="101"/>
      <c r="I11" s="101"/>
      <c r="J11" s="101"/>
      <c r="K11" s="101"/>
      <c r="L11" s="101">
        <f t="shared" si="5"/>
        <v>13833898.99</v>
      </c>
      <c r="M11" s="125"/>
      <c r="N11" s="125"/>
      <c r="O11" s="125">
        <v>68139.570000000007</v>
      </c>
      <c r="P11" s="125">
        <f>+M11+N11+O11</f>
        <v>68139.570000000007</v>
      </c>
      <c r="Q11" s="125"/>
      <c r="R11" s="128"/>
      <c r="S11" s="128">
        <v>-26695</v>
      </c>
      <c r="T11" s="125"/>
      <c r="U11" s="125">
        <f>+Q11+R11+S11+T11</f>
        <v>-26695</v>
      </c>
      <c r="V11" s="125">
        <f t="shared" si="6"/>
        <v>13875343.560000001</v>
      </c>
      <c r="W11" s="133">
        <v>13875343.560000001</v>
      </c>
      <c r="X11" s="103">
        <f t="shared" si="2"/>
        <v>0</v>
      </c>
      <c r="Y11" s="130"/>
      <c r="Z11" s="103"/>
    </row>
    <row r="12" spans="1:26" ht="13.8" x14ac:dyDescent="0.3">
      <c r="A12" s="3" t="s">
        <v>100</v>
      </c>
      <c r="B12" s="109">
        <v>19</v>
      </c>
      <c r="C12" s="101">
        <v>721751.07</v>
      </c>
      <c r="D12" s="125">
        <v>-876.14</v>
      </c>
      <c r="E12" s="101"/>
      <c r="F12" s="101">
        <f t="shared" si="3"/>
        <v>-876.14</v>
      </c>
      <c r="G12" s="101">
        <f t="shared" si="4"/>
        <v>720874.92999999993</v>
      </c>
      <c r="H12" s="101"/>
      <c r="I12" s="101"/>
      <c r="J12" s="101"/>
      <c r="K12" s="101"/>
      <c r="L12" s="101">
        <f t="shared" si="5"/>
        <v>721751.07</v>
      </c>
      <c r="M12" s="125"/>
      <c r="N12" s="125"/>
      <c r="O12" s="125"/>
      <c r="P12" s="125">
        <f t="shared" ref="P12:P14" si="7">+M12+N12+O12</f>
        <v>0</v>
      </c>
      <c r="Q12" s="125"/>
      <c r="R12" s="103"/>
      <c r="S12" s="128"/>
      <c r="T12" s="125"/>
      <c r="U12" s="125">
        <f t="shared" si="1"/>
        <v>0</v>
      </c>
      <c r="V12" s="125">
        <f t="shared" si="6"/>
        <v>721751.07</v>
      </c>
      <c r="W12" s="139">
        <v>721751.07</v>
      </c>
      <c r="X12" s="103">
        <f t="shared" si="2"/>
        <v>0</v>
      </c>
      <c r="Y12" s="130"/>
      <c r="Z12" s="103"/>
    </row>
    <row r="13" spans="1:26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25"/>
      <c r="N13" s="125"/>
      <c r="O13" s="125"/>
      <c r="P13" s="125">
        <f t="shared" si="7"/>
        <v>0</v>
      </c>
      <c r="Q13" s="125"/>
      <c r="R13" s="125"/>
      <c r="S13" s="125"/>
      <c r="T13" s="125"/>
      <c r="U13" s="125">
        <f>+Q13+R13+S13+T13</f>
        <v>0</v>
      </c>
      <c r="V13" s="125">
        <f t="shared" si="6"/>
        <v>1995919.65</v>
      </c>
      <c r="W13" s="128">
        <v>1995919.65</v>
      </c>
      <c r="X13" s="103">
        <f t="shared" si="2"/>
        <v>0</v>
      </c>
      <c r="Y13" s="130"/>
      <c r="Z13" s="103"/>
    </row>
    <row r="14" spans="1:26" ht="14.4" thickBot="1" x14ac:dyDescent="0.35">
      <c r="A14" s="110" t="s">
        <v>122</v>
      </c>
      <c r="B14" s="106">
        <v>27</v>
      </c>
      <c r="C14" s="100">
        <v>843095.71999995946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843095.71999995946</v>
      </c>
      <c r="M14" s="141"/>
      <c r="N14" s="141"/>
      <c r="O14" s="141">
        <v>391448.51</v>
      </c>
      <c r="P14" s="136">
        <f t="shared" si="7"/>
        <v>391448.51</v>
      </c>
      <c r="Q14" s="117"/>
      <c r="R14" s="135"/>
      <c r="S14" s="135">
        <v>-49875.49</v>
      </c>
      <c r="T14" s="117"/>
      <c r="U14" s="141">
        <f>+Q14+R14+S14+T14</f>
        <v>-49875.49</v>
      </c>
      <c r="V14" s="141">
        <f t="shared" si="6"/>
        <v>1184668.7399999595</v>
      </c>
      <c r="W14" s="131">
        <v>1184668.7399999595</v>
      </c>
      <c r="X14" s="103">
        <f t="shared" si="2"/>
        <v>0</v>
      </c>
      <c r="Y14" s="128"/>
      <c r="Z14" s="103"/>
    </row>
    <row r="15" spans="1:26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W15" s="103"/>
      <c r="X15" s="103"/>
    </row>
    <row r="16" spans="1:26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U16" s="103"/>
      <c r="W16" s="103"/>
    </row>
    <row r="17" spans="1:21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R17" s="103"/>
      <c r="U17" s="103"/>
    </row>
    <row r="18" spans="1:21" ht="13.8" x14ac:dyDescent="0.25">
      <c r="A18" s="1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03"/>
      <c r="S18" s="103"/>
      <c r="U18" s="103"/>
    </row>
    <row r="19" spans="1:21" ht="13.8" x14ac:dyDescent="0.25">
      <c r="A19" s="1"/>
      <c r="B19" s="102"/>
      <c r="C19" s="8"/>
      <c r="D19" s="8"/>
      <c r="E19" s="8"/>
      <c r="F19" s="8"/>
      <c r="G19" s="8"/>
      <c r="H19" s="8"/>
      <c r="I19" s="8"/>
      <c r="J19" s="8"/>
      <c r="K19" s="8"/>
      <c r="L19" s="8"/>
      <c r="P19" s="103"/>
    </row>
    <row r="20" spans="1:21" ht="13.8" x14ac:dyDescent="0.25">
      <c r="A20" s="1"/>
      <c r="B20" s="102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21" ht="13.8" x14ac:dyDescent="0.25">
      <c r="A21" s="1"/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 ht="13.8" x14ac:dyDescent="0.25">
      <c r="A22" s="1"/>
      <c r="B22" s="10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1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1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.8" x14ac:dyDescent="0.25">
      <c r="A27" s="1"/>
      <c r="B27" s="10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3.8" x14ac:dyDescent="0.25">
      <c r="A34" s="1"/>
      <c r="B34" s="105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B35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FEBRERO</vt:lpstr>
      <vt:lpstr>'CANON FEBRERO'!Área_de_impresión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2023-04-04T16:01:32Z</cp:lastPrinted>
  <dcterms:created xsi:type="dcterms:W3CDTF">2007-04-18T23:17:12Z</dcterms:created>
  <dcterms:modified xsi:type="dcterms:W3CDTF">2023-04-04T16:20:38Z</dcterms:modified>
</cp:coreProperties>
</file>