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12" firstSheet="1" activeTab="1"/>
  </bookViews>
  <sheets>
    <sheet name="MOV.F.MARZO 2011(m)" sheetId="52" state="hidden" r:id="rId1"/>
    <sheet name="CANONDIC" sheetId="78" r:id="rId2"/>
  </sheets>
  <definedNames>
    <definedName name="_xlnm.Print_Area" localSheetId="1">CANONDIC!$A$1:$V$15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X11" i="78" s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X14" i="78" s="1"/>
  <c r="U12" i="78"/>
  <c r="U10" i="78"/>
  <c r="U9" i="78"/>
  <c r="U8" i="78"/>
  <c r="U13" i="78"/>
  <c r="V13" i="78" s="1"/>
  <c r="X13" i="78" s="1"/>
  <c r="U6" i="78" l="1"/>
  <c r="F13" i="78"/>
  <c r="G13" i="78" s="1"/>
  <c r="P12" i="78"/>
  <c r="V12" i="78" s="1"/>
  <c r="X12" i="78" s="1"/>
  <c r="F12" i="78"/>
  <c r="G12" i="78" s="1"/>
  <c r="F11" i="78"/>
  <c r="G11" i="78" s="1"/>
  <c r="P10" i="78"/>
  <c r="V10" i="78" s="1"/>
  <c r="X10" i="78" s="1"/>
  <c r="F10" i="78"/>
  <c r="P9" i="78"/>
  <c r="V9" i="78" s="1"/>
  <c r="X9" i="78" s="1"/>
  <c r="F9" i="78"/>
  <c r="G9" i="78" s="1"/>
  <c r="P8" i="78"/>
  <c r="V8" i="78" s="1"/>
  <c r="X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<sst xmlns="http://schemas.openxmlformats.org/spreadsheetml/2006/main" count="183" uniqueCount="129">
  <si>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</si>
  <si>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</si>
  <si>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</si>
  <si>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</si>
  <si>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</si>
  <si>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</si>
  <si>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</si>
  <si>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</si>
  <si>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</si>
  <si>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</si>
  <si>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</si>
  <si>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</si>
  <si>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</si>
  <si>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</si>
  <si>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</si>
  <si>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</si>
  <si>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</si>
  <si>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</si>
  <si>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</si>
  <si>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</si>
  <si>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</si>
  <si>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</si>
  <si>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</si>
  <si>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</si>
  <si>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</si>
  <si>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</si>
  <si>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</si>
  <si>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</si>
  <si>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</si>
  <si>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</si>
  <si>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</si>
  <si>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</si>
  <si>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</si>
  <si>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</si>
  <si>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</si>
  <si>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</si>
  <si>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</si>
  <si>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</si>
  <si>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</si>
  <si>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</si>
  <si>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</si>
  <si>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</si>
  <si>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</si>
  <si>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</si>
  <si>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</si>
  <si>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</si>
  <si>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</si>
  <si>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</si>
  <si>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</si>
  <si>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</si>
  <si>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</si>
  <si>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</si>
  <si>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</si>
  <si>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</si>
  <si>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</si>
  <si>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</si>
  <si>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</si>
  <si>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</si>
  <si>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</si>
  <si>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</si>
  <si>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</si>
  <si>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</si>
  <si>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</si>
  <si>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</si>
  <si>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</si>
  <si>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</si>
  <si>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</si>
  <si>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</si>
  <si>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</si>
  <si>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</si>
  <si>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</si>
  <si>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</si>
  <si>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</si>
  <si>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</si>
  <si>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</si>
  <si>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</si>
  <si>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</si>
  <si>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</si>
  <si>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</si>
  <si>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</si>
  <si>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</si>
  <si>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</si>
  <si>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</si>
  <si>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</si>
  <si>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</si>
  <si>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</si>
  <si>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</si>
  <si>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</si>
  <si>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</si>
  <si>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</si>
  <si>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</si>
  <si>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</si>
  <si>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</si>
  <si>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</si>
  <si>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</si>
  <si>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</si>
  <si>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</si>
  <si>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</si>
  <si>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</si>
  <si>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</si>
  <si>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</si>
  <si>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</si>
  <si>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</si>
  <si>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</si>
  <si>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</si>
  <si>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</si>
  <si>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</si>
  <si>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</si>
  <si>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</si>
  <si>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</si>
  <si>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</si>
  <si>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</si>
  <si>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</si>
  <si>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</si>
  <si>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</si>
  <si>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</si>
  <si>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</si>
  <si>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</si>
  <si>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</si>
  <si>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</si>
  <si>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</si>
  <si>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</si>
  <si>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</si>
  <si>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</si>
  <si>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</si>
  <si>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</si>
  <si>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DICIEMBRE 2022</t>
  </si>
  <si>
    <t>31/11/2022</t>
  </si>
  <si>
    <t>ojo t-6 siaf 7424 rechazado por S/140.00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</si>
</sst>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33203125" style="1" customWidth="1"/>
    <col min="4" max="5" width="15.44140625" style="1" customWidth="1"/>
    <col min="6" max="6" width="11.5546875" style="1" customWidth="1"/>
    <col min="7" max="11" width="16.6640625" style="1" customWidth="1"/>
    <col min="12" max="13" width="16.6640625" style="4" customWidth="1"/>
    <col min="14" max="14" width="16.6640625" style="1" customWidth="1"/>
    <col min="15" max="15" width="16.44140625" style="1" bestFit="1" customWidth="1"/>
    <col min="16" max="16" width="14.33203125" style="1" customWidth="1"/>
    <col min="17" max="17" width="17.3320312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O20" sqref="O20"/>
    </sheetView>
  </sheetViews>
  <sheetFormatPr baseColWidth="10" defaultColWidth="11.44140625" defaultRowHeight="13.2" x14ac:dyDescent="0.25"/>
  <cols>
    <col min="1" max="1" width="21.33203125" style="99" customWidth="1"/>
    <col min="2" max="2" width="4.5546875" style="99" customWidth="1"/>
    <col min="3" max="3" width="14.33203125" style="99" customWidth="1"/>
    <col min="4" max="4" width="13" style="99" hidden="1" customWidth="1"/>
    <col min="5" max="5" width="8.5546875" style="99" hidden="1" customWidth="1"/>
    <col min="6" max="6" width="13.3320312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3.44140625" style="99" customWidth="1"/>
    <col min="15" max="15" width="11.88671875" style="99" customWidth="1"/>
    <col min="16" max="16" width="14.6640625" style="99" customWidth="1"/>
    <col min="17" max="17" width="8.44140625" style="99" customWidth="1"/>
    <col min="18" max="18" width="11.109375" style="99" customWidth="1"/>
    <col min="19" max="19" width="16.44140625" style="99" customWidth="1"/>
    <col min="20" max="20" width="12.33203125" style="99" customWidth="1"/>
    <col min="21" max="21" width="15.33203125" style="99" customWidth="1"/>
    <col min="22" max="22" width="17.109375" style="99" customWidth="1"/>
    <col min="23" max="23" width="15.55468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 t="s">
        <v>127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44926</v>
      </c>
    </row>
    <row r="6" spans="1:26" ht="13.8" x14ac:dyDescent="0.25">
      <c r="A6" s="111"/>
      <c r="B6" s="107"/>
      <c r="C6" s="76">
        <v>232251357.43999997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51510496.709999993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35703091.590000004</v>
      </c>
      <c r="N6" s="76">
        <f>SUM(N8:N14)</f>
        <v>-55652064.939999998</v>
      </c>
      <c r="O6" s="76">
        <f t="shared" si="0"/>
        <v>1028157.17</v>
      </c>
      <c r="P6" s="76">
        <f t="shared" si="0"/>
        <v>-18920816.179999996</v>
      </c>
      <c r="Q6" s="76">
        <f t="shared" si="0"/>
        <v>5504.6</v>
      </c>
      <c r="R6" s="76">
        <f t="shared" si="0"/>
        <v>442269.43</v>
      </c>
      <c r="S6" s="76">
        <f t="shared" si="0"/>
        <v>-20376083.939999998</v>
      </c>
      <c r="T6" s="76">
        <f t="shared" si="0"/>
        <v>0</v>
      </c>
      <c r="U6" s="76">
        <f t="shared" si="0"/>
        <v>-19928309.91</v>
      </c>
      <c r="V6" s="76">
        <f t="shared" si="0"/>
        <v>193402231.34999996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36469082.059999995</v>
      </c>
      <c r="D8" s="129">
        <v>-56976.25</v>
      </c>
      <c r="E8" s="129">
        <v>56976.25</v>
      </c>
      <c r="F8" s="101">
        <f>+D8+E8</f>
        <v>0</v>
      </c>
      <c r="G8" s="101">
        <f>+C8+F8</f>
        <v>36469082.059999995</v>
      </c>
      <c r="H8" s="101"/>
      <c r="I8" s="101"/>
      <c r="J8" s="101"/>
      <c r="K8" s="101"/>
      <c r="L8" s="101">
        <f>+C8+J8+K8</f>
        <v>36469082.059999995</v>
      </c>
      <c r="M8" s="125"/>
      <c r="N8" s="125"/>
      <c r="O8" s="125">
        <v>177967.21</v>
      </c>
      <c r="P8" s="125">
        <f>+M8+N8+O8</f>
        <v>177967.21</v>
      </c>
      <c r="Q8" s="125"/>
      <c r="R8" s="142">
        <v>7278.18</v>
      </c>
      <c r="S8" s="125">
        <v>-16712546.869999999</v>
      </c>
      <c r="T8" s="125"/>
      <c r="U8" s="125">
        <f t="shared" ref="U8:U12" si="1">+Q8+R8+S8+T8</f>
        <v>-16705268.689999999</v>
      </c>
      <c r="V8" s="125">
        <f>+L8+P8+U8</f>
        <v>19941780.579999998</v>
      </c>
      <c r="W8" s="103">
        <v>19941780.580000002</v>
      </c>
      <c r="X8" s="103">
        <f t="shared" ref="X8:X14" si="2">+W8-V8</f>
        <v>0</v>
      </c>
      <c r="Z8" s="103"/>
    </row>
    <row r="9" spans="1:26" ht="13.8" x14ac:dyDescent="0.3">
      <c r="A9" s="3" t="s">
        <v>95</v>
      </c>
      <c r="B9" s="109" t="s">
        <v>92</v>
      </c>
      <c r="C9" s="101">
        <v>758683.71999999986</v>
      </c>
      <c r="D9" s="101"/>
      <c r="E9" s="101"/>
      <c r="F9" s="101">
        <f t="shared" ref="F9:F13" si="3">+D9+E9</f>
        <v>0</v>
      </c>
      <c r="G9" s="101">
        <f t="shared" ref="G9:G13" si="4">+C9+F9</f>
        <v>758683.71999999986</v>
      </c>
      <c r="H9" s="101"/>
      <c r="I9" s="101"/>
      <c r="J9" s="101"/>
      <c r="K9" s="101"/>
      <c r="L9" s="101">
        <f t="shared" ref="L9:L14" si="5">+C9+J9+K9</f>
        <v>758683.71999999986</v>
      </c>
      <c r="M9" s="125">
        <v>36932.74</v>
      </c>
      <c r="N9" s="125"/>
      <c r="O9" s="125">
        <v>3414.74</v>
      </c>
      <c r="P9" s="125">
        <f>+M9+N9+O9</f>
        <v>40347.479999999996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799031.19999999984</v>
      </c>
      <c r="W9" s="131">
        <v>799031.19999999984</v>
      </c>
      <c r="X9" s="103">
        <f t="shared" si="2"/>
        <v>0</v>
      </c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2.6299999999999994</v>
      </c>
      <c r="D10" s="101"/>
      <c r="E10" s="101"/>
      <c r="F10" s="101">
        <f t="shared" si="3"/>
        <v>0</v>
      </c>
      <c r="G10" s="101">
        <f t="shared" si="4"/>
        <v>2.6299999999999994</v>
      </c>
      <c r="H10" s="101"/>
      <c r="I10" s="101"/>
      <c r="J10" s="101"/>
      <c r="K10" s="101"/>
      <c r="L10" s="101">
        <f t="shared" si="5"/>
        <v>2.6299999999999994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2.6399999999999992</v>
      </c>
      <c r="W10" s="131">
        <v>2.6399999999999997</v>
      </c>
      <c r="X10" s="103">
        <f t="shared" si="2"/>
        <v>0</v>
      </c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12536157.060000002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11471330.720000003</v>
      </c>
      <c r="H11" s="101"/>
      <c r="I11" s="101"/>
      <c r="J11" s="101"/>
      <c r="K11" s="101"/>
      <c r="L11" s="101">
        <f t="shared" si="5"/>
        <v>12536157.060000002</v>
      </c>
      <c r="M11" s="125"/>
      <c r="N11" s="125"/>
      <c r="O11" s="125">
        <v>61601.53</v>
      </c>
      <c r="P11" s="125">
        <f>+M11+N11+O11</f>
        <v>61601.53</v>
      </c>
      <c r="Q11" s="125">
        <v>5500</v>
      </c>
      <c r="R11" s="128">
        <v>18657.620000000003</v>
      </c>
      <c r="S11" s="128">
        <v>-352690.91</v>
      </c>
      <c r="T11" s="125"/>
      <c r="U11" s="125">
        <f>+Q11+R11+S11+T11</f>
        <v>-328533.28999999998</v>
      </c>
      <c r="V11" s="125">
        <f t="shared" si="6"/>
        <v>12269225.300000003</v>
      </c>
      <c r="W11" s="133">
        <v>12269225.299999999</v>
      </c>
      <c r="X11" s="103">
        <f t="shared" si="2"/>
        <v>0</v>
      </c>
      <c r="Y11" s="130" t="s">
        <v>128</v>
      </c>
      <c r="Z11" s="103"/>
    </row>
    <row r="12" spans="1:26" ht="13.8" x14ac:dyDescent="0.3">
      <c r="A12" s="3" t="s">
        <v>100</v>
      </c>
      <c r="B12" s="109">
        <v>19</v>
      </c>
      <c r="C12" s="101">
        <v>816354.07</v>
      </c>
      <c r="D12" s="125">
        <v>-876.14</v>
      </c>
      <c r="E12" s="101"/>
      <c r="F12" s="101">
        <f t="shared" si="3"/>
        <v>-876.14</v>
      </c>
      <c r="G12" s="101">
        <f t="shared" si="4"/>
        <v>815477.92999999993</v>
      </c>
      <c r="H12" s="101"/>
      <c r="I12" s="101"/>
      <c r="J12" s="101"/>
      <c r="K12" s="101"/>
      <c r="L12" s="101">
        <f t="shared" si="5"/>
        <v>816354.07</v>
      </c>
      <c r="M12" s="125"/>
      <c r="N12" s="125"/>
      <c r="O12" s="125"/>
      <c r="P12" s="125">
        <f t="shared" ref="P12:P14" si="7">+M12+N12+O12</f>
        <v>0</v>
      </c>
      <c r="Q12" s="125">
        <v>4.5999999999999996</v>
      </c>
      <c r="R12" s="103"/>
      <c r="S12" s="128">
        <v>-35480</v>
      </c>
      <c r="T12" s="125"/>
      <c r="U12" s="125">
        <f t="shared" si="1"/>
        <v>-35475.4</v>
      </c>
      <c r="V12" s="125">
        <f t="shared" si="6"/>
        <v>780878.66999999993</v>
      </c>
      <c r="W12" s="139">
        <v>780878.66999999993</v>
      </c>
      <c r="X12" s="103">
        <f t="shared" si="2"/>
        <v>0</v>
      </c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25"/>
      <c r="N13" s="125"/>
      <c r="O13" s="125"/>
      <c r="P13" s="125">
        <f t="shared" si="7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>
        <v>1995919.65</v>
      </c>
      <c r="X13" s="103">
        <f t="shared" si="2"/>
        <v>0</v>
      </c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179675158.24999997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179675158.24999997</v>
      </c>
      <c r="M14" s="141">
        <v>35666158.850000001</v>
      </c>
      <c r="N14" s="141">
        <v>-55652064.939999998</v>
      </c>
      <c r="O14" s="141">
        <v>785173.68</v>
      </c>
      <c r="P14" s="136">
        <f t="shared" si="7"/>
        <v>-19200732.409999996</v>
      </c>
      <c r="Q14" s="117"/>
      <c r="R14" s="135">
        <v>416333.63</v>
      </c>
      <c r="S14" s="135">
        <v>-3275366.16</v>
      </c>
      <c r="T14" s="117"/>
      <c r="U14" s="141">
        <f>+Q14+R14+S14+T14</f>
        <v>-2859032.5300000003</v>
      </c>
      <c r="V14" s="141">
        <f t="shared" si="6"/>
        <v>157615393.30999997</v>
      </c>
      <c r="W14" s="131">
        <v>157615393.30999997</v>
      </c>
      <c r="X14" s="103">
        <f t="shared" si="2"/>
        <v>0</v>
      </c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CANONDIC</vt:lpstr>
      <vt:lpstr>CANONDIC!Área_de_impresión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2023-01-25T22:32:11Z</cp:lastPrinted>
  <dcterms:created xsi:type="dcterms:W3CDTF">2007-04-18T23:17:12Z</dcterms:created>
  <dcterms:modified xsi:type="dcterms:W3CDTF">2023-03-03T14:37:49Z</dcterms:modified>
</cp:coreProperties>
</file>