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DICIEMBRE" sheetId="5" r:id="rId1"/>
  </sheets>
  <definedNames>
    <definedName name="_xlnm.Print_Area" localSheetId="0">DICIEMBRE!$A$1:$AP$253</definedName>
    <definedName name="_xlnm.Print_Titles" localSheetId="0">DICIEMBRE!$2:$4</definedName>
  </definedNames>
  <calcPr calcId="145621"/>
</workbook>
</file>

<file path=xl/calcChain.xml><?xml version="1.0" encoding="utf-8"?>
<calcChain xmlns="http://schemas.openxmlformats.org/spreadsheetml/2006/main">
  <c r="C9" i="5" l="1"/>
  <c r="E9" i="5"/>
  <c r="F9" i="5"/>
  <c r="D9" i="5"/>
  <c r="AE153" i="5"/>
  <c r="AE154" i="5"/>
  <c r="AE155" i="5"/>
  <c r="AE156" i="5"/>
  <c r="AE157" i="5"/>
  <c r="AE152" i="5"/>
  <c r="AB152" i="5"/>
  <c r="AB158" i="5" s="1"/>
  <c r="AC152" i="5"/>
  <c r="AC158" i="5" s="1"/>
  <c r="AB153" i="5"/>
  <c r="AC153" i="5"/>
  <c r="AB154" i="5"/>
  <c r="AC154" i="5"/>
  <c r="AB155" i="5"/>
  <c r="AC155" i="5"/>
  <c r="AB156" i="5"/>
  <c r="AC156" i="5"/>
  <c r="AB157" i="5"/>
  <c r="AC157" i="5"/>
  <c r="AD157" i="5"/>
  <c r="AD156" i="5"/>
  <c r="AD155" i="5"/>
  <c r="AD154" i="5"/>
  <c r="AD153" i="5"/>
  <c r="AD152" i="5"/>
  <c r="AD86" i="5"/>
  <c r="AB86" i="5"/>
  <c r="AC86" i="5"/>
  <c r="AD158" i="5" l="1"/>
  <c r="C108" i="5"/>
  <c r="C83" i="5"/>
  <c r="C74" i="5"/>
  <c r="F127" i="5" l="1"/>
  <c r="G127" i="5"/>
  <c r="F76" i="5"/>
  <c r="F77" i="5"/>
  <c r="F78" i="5"/>
  <c r="F79" i="5"/>
  <c r="F80" i="5"/>
  <c r="D26" i="5"/>
  <c r="D32" i="5"/>
  <c r="D34" i="5" l="1"/>
  <c r="C34" i="5"/>
  <c r="C32" i="5"/>
  <c r="C26" i="5"/>
  <c r="D83" i="5"/>
  <c r="D108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G137" i="5"/>
  <c r="F137" i="5"/>
  <c r="G136" i="5"/>
  <c r="F136" i="5"/>
  <c r="G135" i="5"/>
  <c r="F135" i="5"/>
  <c r="G134" i="5"/>
  <c r="F134" i="5"/>
  <c r="G133" i="5"/>
  <c r="F133" i="5"/>
  <c r="E131" i="5"/>
  <c r="D131" i="5"/>
  <c r="C131" i="5"/>
  <c r="G128" i="5"/>
  <c r="F128" i="5"/>
  <c r="G126" i="5"/>
  <c r="F126" i="5"/>
  <c r="G125" i="5"/>
  <c r="F125" i="5"/>
  <c r="E123" i="5"/>
  <c r="D123" i="5"/>
  <c r="C123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E108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E83" i="5"/>
  <c r="G80" i="5"/>
  <c r="G79" i="5"/>
  <c r="G78" i="5"/>
  <c r="G77" i="5"/>
  <c r="G76" i="5"/>
  <c r="E74" i="5"/>
  <c r="D74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E38" i="5"/>
  <c r="D38" i="5"/>
  <c r="C38" i="5"/>
  <c r="G35" i="5"/>
  <c r="F35" i="5"/>
  <c r="F34" i="5" s="1"/>
  <c r="E34" i="5"/>
  <c r="G34" i="5" s="1"/>
  <c r="G33" i="5"/>
  <c r="F33" i="5"/>
  <c r="F32" i="5" s="1"/>
  <c r="E32" i="5"/>
  <c r="G31" i="5"/>
  <c r="F31" i="5"/>
  <c r="G30" i="5"/>
  <c r="F30" i="5"/>
  <c r="G29" i="5"/>
  <c r="F29" i="5"/>
  <c r="G28" i="5"/>
  <c r="F28" i="5"/>
  <c r="G27" i="5"/>
  <c r="F27" i="5"/>
  <c r="E26" i="5"/>
  <c r="G22" i="5"/>
  <c r="F22" i="5"/>
  <c r="G21" i="5"/>
  <c r="F21" i="5"/>
  <c r="G20" i="5"/>
  <c r="F20" i="5"/>
  <c r="G19" i="5"/>
  <c r="F19" i="5"/>
  <c r="G18" i="5"/>
  <c r="F18" i="5"/>
  <c r="E16" i="5"/>
  <c r="D16" i="5"/>
  <c r="C16" i="5"/>
  <c r="G14" i="5"/>
  <c r="F14" i="5"/>
  <c r="G13" i="5"/>
  <c r="F13" i="5"/>
  <c r="G108" i="5" l="1"/>
  <c r="G26" i="5"/>
  <c r="F123" i="5"/>
  <c r="G32" i="5"/>
  <c r="G131" i="5"/>
  <c r="F83" i="5"/>
  <c r="G74" i="5"/>
  <c r="F16" i="5"/>
  <c r="G16" i="5"/>
  <c r="F108" i="5"/>
  <c r="F38" i="5"/>
  <c r="F74" i="5"/>
  <c r="G83" i="5"/>
  <c r="F26" i="5"/>
  <c r="G38" i="5"/>
  <c r="F131" i="5"/>
  <c r="G123" i="5"/>
  <c r="G12" i="5" l="1"/>
  <c r="G9" i="5"/>
  <c r="F12" i="5"/>
</calcChain>
</file>

<file path=xl/sharedStrings.xml><?xml version="1.0" encoding="utf-8"?>
<sst xmlns="http://schemas.openxmlformats.org/spreadsheetml/2006/main" count="273" uniqueCount="116">
  <si>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</si>
  <si>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</si>
  <si>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</si>
  <si>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</si>
  <si>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</si>
  <si>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</si>
  <si>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</si>
  <si>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</si>
  <si>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</si>
  <si>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</si>
  <si>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</si>
  <si>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</si>
  <si>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</si>
  <si>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</si>
  <si>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</si>
  <si>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</si>
  <si>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</si>
  <si>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</si>
  <si>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</si>
  <si>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</si>
  <si>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</si>
  <si>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</si>
  <si>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</si>
  <si>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</si>
  <si>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</si>
  <si>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</si>
  <si>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</si>
  <si>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</si>
  <si>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</si>
  <si>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</si>
  <si>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</si>
  <si>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</si>
  <si>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</si>
  <si>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</si>
  <si>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</si>
  <si>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</si>
  <si>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</si>
  <si>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</si>
  <si>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</si>
  <si>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</si>
  <si>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</si>
  <si>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</si>
  <si>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</si>
  <si>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</si>
  <si>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</si>
  <si>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</si>
  <si>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</si>
  <si>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</si>
  <si>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</si>
  <si>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</si>
  <si>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</si>
  <si>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</si>
  <si>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</si>
  <si>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</si>
  <si>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</si>
  <si>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</si>
  <si>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</si>
  <si>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</si>
  <si>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</si>
  <si>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</si>
  <si>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</si>
  <si>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</si>
  <si>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</si>
  <si>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</si>
  <si>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</si>
  <si>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</si>
  <si>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</si>
  <si>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</si>
  <si>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</si>
  <si>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</si>
  <si>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</si>
  <si>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</si>
  <si>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</si>
  <si>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</si>
  <si>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</si>
  <si>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</si>
  <si>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</si>
  <si>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</si>
  <si>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</si>
  <si>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</si>
  <si>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</si>
  <si>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</si>
  <si>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</si>
  <si>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</si>
  <si>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</si>
  <si>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</si>
  <si>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</si>
  <si>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</si>
  <si>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</si>
  <si>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</si>
  <si>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</si>
  <si>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</si>
  <si>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</si>
  <si>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</si>
  <si>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</si>
  <si>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</si>
  <si>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</si>
  <si>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</si>
  <si>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</si>
  <si>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</si>
  <si>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</si>
  <si>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5: 'Mayo</t>
  </si>
  <si>
    <t>6: 'Junio</t>
  </si>
  <si>
    <t>7: 'Julio</t>
  </si>
  <si>
    <t>8: 'Agosto</t>
  </si>
  <si>
    <t>9: 'Setiembre</t>
  </si>
  <si>
    <t>OTRAS</t>
  </si>
  <si>
    <t>03: PLANEAMIENTO</t>
  </si>
  <si>
    <t>OTROS</t>
  </si>
  <si>
    <t>PROYECTOS</t>
  </si>
  <si>
    <t>ACTIVIDADES</t>
  </si>
  <si>
    <t>10: 'Octubre</t>
  </si>
  <si>
    <t>11: 'Noviembre</t>
  </si>
  <si>
    <t>12: 'Diciembre</t>
  </si>
  <si>
    <t>FUENTE: SIAF - MODULO PRESUPUESTAL PLIEGO, FECHA DE CONSULTA (18.01.2023)</t>
  </si>
  <si>
    <t xml:space="preserve"> EJECUCIÓN PRESUPUESTAL ENERO -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</si>
</sst>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0"/>
      <name val="Calibri"/>
      <family val="2"/>
      <scheme val="minor"/>
    </font>
    <font>
      <sz val="7.7"/>
      <color theme="0"/>
      <name val="Arial"/>
      <family val="2"/>
    </font>
    <font>
      <sz val="7.7"/>
      <name val="Arial"/>
      <family val="2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123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 indent="3" readingOrder="1"/>
    </xf>
    <xf numFmtId="0" fontId="38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/>
    <xf numFmtId="0" fontId="39" fillId="0" borderId="0" xfId="0" applyFont="1" applyFill="1" applyBorder="1" applyAlignment="1">
      <alignment horizontal="right" vertical="center"/>
    </xf>
    <xf numFmtId="0" fontId="39" fillId="4" borderId="0" xfId="0" applyFont="1" applyFill="1"/>
    <xf numFmtId="0" fontId="39" fillId="4" borderId="0" xfId="0" applyFont="1" applyFill="1" applyAlignment="1">
      <alignment horizontal="right" vertical="center"/>
    </xf>
    <xf numFmtId="0" fontId="40" fillId="4" borderId="0" xfId="0" applyFont="1" applyFill="1" applyAlignment="1">
      <alignment vertical="center"/>
    </xf>
    <xf numFmtId="0" fontId="40" fillId="4" borderId="0" xfId="0" applyFont="1" applyFill="1"/>
    <xf numFmtId="0" fontId="39" fillId="4" borderId="0" xfId="0" applyFont="1" applyFill="1" applyAlignment="1">
      <alignment vertical="center"/>
    </xf>
    <xf numFmtId="0" fontId="38" fillId="4" borderId="0" xfId="0" applyFont="1" applyFill="1"/>
    <xf numFmtId="0" fontId="38" fillId="4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37" fillId="0" borderId="0" xfId="0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 readingOrder="1"/>
    </xf>
    <xf numFmtId="3" fontId="41" fillId="0" borderId="0" xfId="1" applyNumberFormat="1" applyFont="1" applyFill="1" applyBorder="1" applyAlignment="1">
      <alignment horizontal="right" vertical="center" wrapText="1" readingOrder="1"/>
    </xf>
    <xf numFmtId="10" fontId="37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3" fontId="41" fillId="0" borderId="0" xfId="0" applyNumberFormat="1" applyFont="1" applyFill="1" applyBorder="1"/>
    <xf numFmtId="10" fontId="38" fillId="0" borderId="0" xfId="0" applyNumberFormat="1" applyFont="1" applyFill="1" applyBorder="1"/>
    <xf numFmtId="3" fontId="38" fillId="0" borderId="0" xfId="0" applyNumberFormat="1" applyFont="1" applyFill="1" applyBorder="1"/>
    <xf numFmtId="4" fontId="41" fillId="0" borderId="0" xfId="0" applyNumberFormat="1" applyFont="1" applyFill="1" applyBorder="1"/>
    <xf numFmtId="0" fontId="37" fillId="0" borderId="0" xfId="0" applyFont="1" applyFill="1" applyBorder="1"/>
    <xf numFmtId="0" fontId="38" fillId="0" borderId="0" xfId="0" applyFont="1" applyFill="1" applyBorder="1" applyAlignment="1">
      <alignment vertical="center"/>
    </xf>
    <xf numFmtId="3" fontId="37" fillId="0" borderId="0" xfId="1" applyNumberFormat="1" applyFont="1" applyFill="1" applyBorder="1" applyAlignment="1">
      <alignment horizontal="right" vertical="center" wrapText="1" readingOrder="1"/>
    </xf>
    <xf numFmtId="3" fontId="3" fillId="0" borderId="0" xfId="0" applyNumberFormat="1" applyFont="1" applyFill="1" applyBorder="1"/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02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EJECUCIÓN POR CATEGORÍAS DE GASTO A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DICIEMBRE 2022</a:t>
            </a:r>
          </a:p>
        </c:rich>
      </c:tx>
      <c:layout>
        <c:manualLayout>
          <c:xMode val="edge"/>
          <c:yMode val="edge"/>
          <c:x val="0.21750288676934909"/>
          <c:y val="3.93954367349769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72701627375643"/>
          <c:y val="0.19490227680759492"/>
          <c:w val="0.77964545059750545"/>
          <c:h val="0.74235729441349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DICIEMBRE!$C$11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DICIEMBRE!$C$12:$C$14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DICIEMBRE!$D$11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0263316209767446E-3"/>
                  <c:y val="-2.0444294770027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DICIEMBRE!$D$12:$D$14</c:f>
              <c:numCache>
                <c:formatCode>#,##0</c:formatCode>
                <c:ptCount val="3"/>
                <c:pt idx="0">
                  <c:v>2444231309</c:v>
                </c:pt>
                <c:pt idx="1">
                  <c:v>914753925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15808"/>
        <c:axId val="91903104"/>
      </c:barChart>
      <c:lineChart>
        <c:grouping val="standard"/>
        <c:varyColors val="0"/>
        <c:ser>
          <c:idx val="2"/>
          <c:order val="2"/>
          <c:tx>
            <c:strRef>
              <c:f>DICIEMBRE!$E$11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DICIEMBRE!$G$12:$G$14</c:f>
              <c:numCache>
                <c:formatCode>0%</c:formatCode>
                <c:ptCount val="3"/>
                <c:pt idx="0">
                  <c:v>0.96470116814136597</c:v>
                </c:pt>
                <c:pt idx="1">
                  <c:v>0.43170986885899398</c:v>
                </c:pt>
                <c:pt idx="2">
                  <c:v>0.77880124767119718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4640"/>
        <c:axId val="91910528"/>
      </c:lineChart>
      <c:catAx>
        <c:axId val="1606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1903104"/>
        <c:crosses val="autoZero"/>
        <c:auto val="1"/>
        <c:lblAlgn val="ctr"/>
        <c:lblOffset val="100"/>
        <c:noMultiLvlLbl val="0"/>
      </c:catAx>
      <c:valAx>
        <c:axId val="919031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60615808"/>
        <c:crosses val="autoZero"/>
        <c:crossBetween val="between"/>
      </c:valAx>
      <c:catAx>
        <c:axId val="9190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91910528"/>
        <c:crosses val="autoZero"/>
        <c:auto val="1"/>
        <c:lblAlgn val="ctr"/>
        <c:lblOffset val="100"/>
        <c:noMultiLvlLbl val="0"/>
      </c:catAx>
      <c:valAx>
        <c:axId val="919105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1904640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627345967484398"/>
          <c:y val="0.56967399559755449"/>
          <c:w val="0.10378843177147234"/>
          <c:h val="0.1000437321572427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</a:t>
            </a:r>
            <a:r>
              <a:rPr lang="es-PE" sz="1800" b="1" i="0" u="none" strike="noStrike" baseline="0">
                <a:effectLst/>
              </a:rPr>
              <a:t>á</a:t>
            </a:r>
            <a:r>
              <a:rPr lang="es-PE"/>
              <a:t>fico N° 01</a:t>
            </a:r>
          </a:p>
          <a:p>
            <a:pPr>
              <a:defRPr/>
            </a:pPr>
            <a:r>
              <a:rPr lang="es-PE"/>
              <a:t> PLIEGO 445 GOBIERNO REGIONAL DE CAJAMARCA</a:t>
            </a:r>
          </a:p>
          <a:p>
            <a:pPr>
              <a:defRPr/>
            </a:pPr>
            <a:r>
              <a:rPr lang="es-PE"/>
              <a:t>EJECUCIÓN PRESUPUESTAL, ACUMULADO POR TODA FUENTE DE FINANCIAMIENTO </a:t>
            </a:r>
          </a:p>
          <a:p>
            <a:pPr>
              <a:defRPr/>
            </a:pPr>
            <a:r>
              <a:rPr lang="es-PE"/>
              <a:t>ENERO - DICIEMBRE 2022</a:t>
            </a:r>
          </a:p>
        </c:rich>
      </c:tx>
      <c:layout>
        <c:manualLayout>
          <c:xMode val="edge"/>
          <c:yMode val="edge"/>
          <c:x val="0.14681181026444012"/>
          <c:y val="4.748109831783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3980463331118"/>
          <c:y val="0.2096417776425939"/>
          <c:w val="0.76851456503959881"/>
          <c:h val="0.680131154049110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77633079561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37642279044272E-3"/>
                  <c:y val="-1.63968996518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DICIEMBRE!$C$8:$E$8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DICIEMBRE!$C$9:$E$9</c:f>
              <c:numCache>
                <c:formatCode>#,##0</c:formatCode>
                <c:ptCount val="3"/>
                <c:pt idx="0">
                  <c:v>2410377765</c:v>
                </c:pt>
                <c:pt idx="1">
                  <c:v>3423678881</c:v>
                </c:pt>
                <c:pt idx="2">
                  <c:v>2803244589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42752"/>
        <c:axId val="92044288"/>
      </c:barChart>
      <c:catAx>
        <c:axId val="920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044288"/>
        <c:crosses val="autoZero"/>
        <c:auto val="1"/>
        <c:lblAlgn val="ctr"/>
        <c:lblOffset val="100"/>
        <c:noMultiLvlLbl val="0"/>
      </c:catAx>
      <c:valAx>
        <c:axId val="920442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042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05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ACTIVIDADES: EJECUCIÓN POR FUENTE DE FINANCIAMIENTO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DICIEMBRE 2022</a:t>
            </a:r>
          </a:p>
        </c:rich>
      </c:tx>
      <c:layout>
        <c:manualLayout>
          <c:xMode val="edge"/>
          <c:yMode val="edge"/>
          <c:x val="0.15685295746199651"/>
          <c:y val="4.7638627146179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04372738345193"/>
          <c:y val="0.19905018369965691"/>
          <c:w val="0.78697171414638933"/>
          <c:h val="0.62119927604520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DICIEMBRE!$C$75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DICIEMBRE!$B$76:$B$80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DICIEMBRE!$D$75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DICIEMBRE!$B$76:$B$80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DICIEMBRE!$D$76:$D$80</c:f>
              <c:numCache>
                <c:formatCode>#,##0</c:formatCode>
                <c:ptCount val="5"/>
                <c:pt idx="0">
                  <c:v>2274471864</c:v>
                </c:pt>
                <c:pt idx="1">
                  <c:v>20523837</c:v>
                </c:pt>
                <c:pt idx="2">
                  <c:v>62143471</c:v>
                </c:pt>
                <c:pt idx="3">
                  <c:v>100014459</c:v>
                </c:pt>
                <c:pt idx="4">
                  <c:v>96288294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56960"/>
        <c:axId val="92066944"/>
      </c:barChart>
      <c:lineChart>
        <c:grouping val="stacked"/>
        <c:varyColors val="0"/>
        <c:ser>
          <c:idx val="2"/>
          <c:order val="2"/>
          <c:tx>
            <c:strRef>
              <c:f>DICIEMBRE!$E$75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DICIEMBRE!$G$76:$G$80</c:f>
              <c:numCache>
                <c:formatCode>0%</c:formatCode>
                <c:ptCount val="5"/>
                <c:pt idx="0">
                  <c:v>0.97582710699999231</c:v>
                </c:pt>
                <c:pt idx="1">
                  <c:v>0.69032150274824344</c:v>
                </c:pt>
                <c:pt idx="2">
                  <c:v>0.97819056486239719</c:v>
                </c:pt>
                <c:pt idx="3">
                  <c:v>0.79697612522205419</c:v>
                </c:pt>
                <c:pt idx="4">
                  <c:v>0.69768551512606503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8480"/>
        <c:axId val="92074368"/>
      </c:lineChart>
      <c:catAx>
        <c:axId val="9205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066944"/>
        <c:crosses val="autoZero"/>
        <c:auto val="1"/>
        <c:lblAlgn val="ctr"/>
        <c:lblOffset val="100"/>
        <c:noMultiLvlLbl val="0"/>
      </c:catAx>
      <c:valAx>
        <c:axId val="920669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056960"/>
        <c:crosses val="autoZero"/>
        <c:crossBetween val="between"/>
      </c:valAx>
      <c:catAx>
        <c:axId val="9206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92074368"/>
        <c:crosses val="autoZero"/>
        <c:auto val="1"/>
        <c:lblAlgn val="ctr"/>
        <c:lblOffset val="100"/>
        <c:noMultiLvlLbl val="0"/>
      </c:catAx>
      <c:valAx>
        <c:axId val="920743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068480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07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PROYECTOS: EJECUCIÓN POR FUENTE DE FINANCIAMIENTO A NIVEL DE PLIEGO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DICIEMBRE 2022</a:t>
            </a:r>
          </a:p>
        </c:rich>
      </c:tx>
      <c:layout>
        <c:manualLayout>
          <c:xMode val="edge"/>
          <c:yMode val="edge"/>
          <c:x val="0.14021043710839928"/>
          <c:y val="4.4781629918774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8513536941849465"/>
          <c:w val="0.80266670565067688"/>
          <c:h val="0.65822650223947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DICIEMBRE!$C$75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DICIEMBRE!$B$125:$B$128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DICIEMBRE!$C$125:$C$128</c:f>
              <c:numCache>
                <c:formatCode>#,##0</c:formatCode>
                <c:ptCount val="4"/>
                <c:pt idx="0">
                  <c:v>108470177</c:v>
                </c:pt>
                <c:pt idx="1">
                  <c:v>0</c:v>
                </c:pt>
                <c:pt idx="2">
                  <c:v>0</c:v>
                </c:pt>
                <c:pt idx="3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DICIEMBRE!$D$75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DICIEMBRE!$B$125:$B$128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DICIEMBRE!$D$125:$D$128</c:f>
              <c:numCache>
                <c:formatCode>#,##0</c:formatCode>
                <c:ptCount val="4"/>
                <c:pt idx="0">
                  <c:v>127691961</c:v>
                </c:pt>
                <c:pt idx="1">
                  <c:v>255403578</c:v>
                </c:pt>
                <c:pt idx="2">
                  <c:v>74971</c:v>
                </c:pt>
                <c:pt idx="3">
                  <c:v>487066446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3424"/>
        <c:axId val="92104960"/>
      </c:barChart>
      <c:lineChart>
        <c:grouping val="standard"/>
        <c:varyColors val="0"/>
        <c:ser>
          <c:idx val="2"/>
          <c:order val="2"/>
          <c:tx>
            <c:strRef>
              <c:f>DICIEMBRE!$E$75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1.013843999903565E-2"/>
                  <c:y val="-2.562431279378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40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DICIEMBRE!$G$125:$G$128</c:f>
              <c:numCache>
                <c:formatCode>0%</c:formatCode>
                <c:ptCount val="4"/>
                <c:pt idx="0">
                  <c:v>0.67044662271260758</c:v>
                </c:pt>
                <c:pt idx="1">
                  <c:v>0.30257675951587493</c:v>
                </c:pt>
                <c:pt idx="2">
                  <c:v>7.1334249243040646E-2</c:v>
                </c:pt>
                <c:pt idx="3">
                  <c:v>0.40859686524166766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9040"/>
        <c:axId val="92120576"/>
      </c:lineChart>
      <c:catAx>
        <c:axId val="921034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104960"/>
        <c:crosses val="autoZero"/>
        <c:auto val="1"/>
        <c:lblAlgn val="ctr"/>
        <c:lblOffset val="100"/>
        <c:noMultiLvlLbl val="0"/>
      </c:catAx>
      <c:valAx>
        <c:axId val="921049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103424"/>
        <c:crosses val="autoZero"/>
        <c:crossBetween val="between"/>
      </c:valAx>
      <c:catAx>
        <c:axId val="9211904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2120576"/>
        <c:crosses val="autoZero"/>
        <c:auto val="1"/>
        <c:lblAlgn val="ctr"/>
        <c:lblOffset val="100"/>
        <c:noMultiLvlLbl val="0"/>
      </c:catAx>
      <c:valAx>
        <c:axId val="921205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92119040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 b="1" i="0" baseline="0">
                <a:effectLst/>
              </a:rPr>
              <a:t>Gráfico N° 04</a:t>
            </a:r>
            <a:endParaRPr lang="es-PE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ACTIVIDADES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ENERO - DICIEMBRE 2022</a:t>
            </a:r>
          </a:p>
        </c:rich>
      </c:tx>
      <c:layout>
        <c:manualLayout>
          <c:xMode val="edge"/>
          <c:yMode val="edge"/>
          <c:x val="0.18038587677581414"/>
          <c:y val="3.04587298763426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9589201364774023"/>
          <c:w val="0.76924851311415343"/>
          <c:h val="0.68530317365876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DICIEMBRE!$AC$77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DICIEMBRE!$AA$78:$AA$85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DICIEMBRE!$AC$78:$AC$85</c:f>
              <c:numCache>
                <c:formatCode>#,##0</c:formatCode>
                <c:ptCount val="8"/>
                <c:pt idx="0">
                  <c:v>1462805954</c:v>
                </c:pt>
                <c:pt idx="1">
                  <c:v>788696468</c:v>
                </c:pt>
                <c:pt idx="2">
                  <c:v>91711526</c:v>
                </c:pt>
                <c:pt idx="3">
                  <c:v>45720198</c:v>
                </c:pt>
                <c:pt idx="4">
                  <c:v>64258699</c:v>
                </c:pt>
                <c:pt idx="5">
                  <c:v>43140997</c:v>
                </c:pt>
                <c:pt idx="6">
                  <c:v>23909213</c:v>
                </c:pt>
                <c:pt idx="7">
                  <c:v>33198870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37984"/>
        <c:axId val="92539520"/>
      </c:barChart>
      <c:lineChart>
        <c:grouping val="standard"/>
        <c:varyColors val="0"/>
        <c:ser>
          <c:idx val="2"/>
          <c:order val="1"/>
          <c:tx>
            <c:strRef>
              <c:f>DICIEMBRE!$AE$77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DICIEMBRE!$AE$78:$AE$85</c:f>
              <c:numCache>
                <c:formatCode>0.00%</c:formatCode>
                <c:ptCount val="8"/>
                <c:pt idx="0">
                  <c:v>0.9950652682399459</c:v>
                </c:pt>
                <c:pt idx="1">
                  <c:v>0.94513821887687222</c:v>
                </c:pt>
                <c:pt idx="2">
                  <c:v>0.99889007407858421</c:v>
                </c:pt>
                <c:pt idx="3">
                  <c:v>0.86057722234711231</c:v>
                </c:pt>
                <c:pt idx="4">
                  <c:v>0.78407272142251117</c:v>
                </c:pt>
                <c:pt idx="5">
                  <c:v>0.48326395887420032</c:v>
                </c:pt>
                <c:pt idx="6">
                  <c:v>0.79600478694133514</c:v>
                </c:pt>
                <c:pt idx="7">
                  <c:v>0.57537169186782566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5136"/>
        <c:axId val="92553600"/>
      </c:lineChart>
      <c:catAx>
        <c:axId val="9253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92539520"/>
        <c:crosses val="autoZero"/>
        <c:auto val="1"/>
        <c:lblAlgn val="ctr"/>
        <c:lblOffset val="100"/>
        <c:noMultiLvlLbl val="0"/>
      </c:catAx>
      <c:valAx>
        <c:axId val="92539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537984"/>
        <c:crosses val="autoZero"/>
        <c:crossBetween val="between"/>
      </c:valAx>
      <c:valAx>
        <c:axId val="9255360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92555136"/>
        <c:crosses val="max"/>
        <c:crossBetween val="between"/>
      </c:valAx>
      <c:catAx>
        <c:axId val="92555136"/>
        <c:scaling>
          <c:orientation val="minMax"/>
        </c:scaling>
        <c:delete val="1"/>
        <c:axPos val="b"/>
        <c:majorTickMark val="out"/>
        <c:minorTickMark val="none"/>
        <c:tickLblPos val="nextTo"/>
        <c:crossAx val="9255360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06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PROYECTOS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DICIEMBRE 2022</a:t>
            </a:r>
          </a:p>
        </c:rich>
      </c:tx>
      <c:layout>
        <c:manualLayout>
          <c:xMode val="edge"/>
          <c:yMode val="edge"/>
          <c:x val="0.17374931572476937"/>
          <c:y val="2.30706931879902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8835828656881179"/>
          <c:w val="0.76924851311415343"/>
          <c:h val="0.729347218132807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DICIEMBRE!$AC$151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DICIEMBRE!$AA$152:$AA$157</c:f>
              <c:strCache>
                <c:ptCount val="6"/>
                <c:pt idx="0">
                  <c:v>20: SALUD</c:v>
                </c:pt>
                <c:pt idx="1">
                  <c:v>15: TRANSPORTE</c:v>
                </c:pt>
                <c:pt idx="2">
                  <c:v>22: EDUCACION</c:v>
                </c:pt>
                <c:pt idx="3">
                  <c:v>18: SANEAMIENTO</c:v>
                </c:pt>
                <c:pt idx="4">
                  <c:v>10: AGROPECUARIA</c:v>
                </c:pt>
                <c:pt idx="5">
                  <c:v>OTROS</c:v>
                </c:pt>
              </c:strCache>
            </c:strRef>
          </c:cat>
          <c:val>
            <c:numRef>
              <c:f>DICIEMBRE!$AC$152:$AC$157</c:f>
              <c:numCache>
                <c:formatCode>#,##0</c:formatCode>
                <c:ptCount val="6"/>
                <c:pt idx="0">
                  <c:v>281919297</c:v>
                </c:pt>
                <c:pt idx="1">
                  <c:v>214282916</c:v>
                </c:pt>
                <c:pt idx="2">
                  <c:v>166611125</c:v>
                </c:pt>
                <c:pt idx="3">
                  <c:v>82400384</c:v>
                </c:pt>
                <c:pt idx="4">
                  <c:v>63262785</c:v>
                </c:pt>
                <c:pt idx="5">
                  <c:v>61760449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78560"/>
        <c:axId val="92580096"/>
      </c:barChart>
      <c:lineChart>
        <c:grouping val="standard"/>
        <c:varyColors val="0"/>
        <c:ser>
          <c:idx val="2"/>
          <c:order val="1"/>
          <c:tx>
            <c:strRef>
              <c:f>DICIEMBRE!$AE$151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DICIEMBRE!$B$133:$B$146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09: TURISMO</c:v>
                </c:pt>
                <c:pt idx="3">
                  <c:v>10: AGROPECUARIA</c:v>
                </c:pt>
                <c:pt idx="4">
                  <c:v>11: PESCA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DICIEMBRE!$AE$152:$AE$157</c:f>
              <c:numCache>
                <c:formatCode>0.00%</c:formatCode>
                <c:ptCount val="6"/>
                <c:pt idx="0">
                  <c:v>0.50296800009401277</c:v>
                </c:pt>
                <c:pt idx="1">
                  <c:v>0.34627785259371774</c:v>
                </c:pt>
                <c:pt idx="2">
                  <c:v>0.33157513341320993</c:v>
                </c:pt>
                <c:pt idx="3">
                  <c:v>0.53068942008813935</c:v>
                </c:pt>
                <c:pt idx="4">
                  <c:v>0.46165469952042104</c:v>
                </c:pt>
                <c:pt idx="5">
                  <c:v>0.28711758556029926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1616"/>
        <c:axId val="92590080"/>
      </c:lineChart>
      <c:catAx>
        <c:axId val="9257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92580096"/>
        <c:crosses val="autoZero"/>
        <c:auto val="1"/>
        <c:lblAlgn val="ctr"/>
        <c:lblOffset val="100"/>
        <c:noMultiLvlLbl val="0"/>
      </c:catAx>
      <c:valAx>
        <c:axId val="92580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2578560"/>
        <c:crosses val="autoZero"/>
        <c:crossBetween val="between"/>
      </c:valAx>
      <c:valAx>
        <c:axId val="9259008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92591616"/>
        <c:crosses val="max"/>
        <c:crossBetween val="between"/>
      </c:valAx>
      <c:catAx>
        <c:axId val="92591616"/>
        <c:scaling>
          <c:orientation val="minMax"/>
        </c:scaling>
        <c:delete val="1"/>
        <c:axPos val="b"/>
        <c:majorTickMark val="out"/>
        <c:minorTickMark val="none"/>
        <c:tickLblPos val="nextTo"/>
        <c:crossAx val="925900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1797899396555282E-2"/>
          <c:h val="4.653267801885891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08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EVOLUCIÓN MENSUAL DE EJECUCIÓN PRESUPUESTAL POR MES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ENERO - DICIEMBRE 2022</a:t>
            </a:r>
          </a:p>
        </c:rich>
      </c:tx>
      <c:layout>
        <c:manualLayout>
          <c:xMode val="edge"/>
          <c:yMode val="edge"/>
          <c:x val="0.22037178063862745"/>
          <c:y val="4.299056836577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081375964001"/>
          <c:y val="0.22035540967148615"/>
          <c:w val="0.77794435559290331"/>
          <c:h val="0.64209576563737925"/>
        </c:manualLayout>
      </c:layout>
      <c:lineChart>
        <c:grouping val="standard"/>
        <c:varyColors val="0"/>
        <c:ser>
          <c:idx val="0"/>
          <c:order val="0"/>
          <c:tx>
            <c:strRef>
              <c:f>DICIEMBRE!$C$207</c:f>
              <c:strCache>
                <c:ptCount val="1"/>
                <c:pt idx="0">
                  <c:v>PROYECTOS</c:v>
                </c:pt>
              </c:strCache>
            </c:strRef>
          </c:tx>
          <c:cat>
            <c:strRef>
              <c:f>DICIEMBRE!$B$208:$B$219</c:f>
              <c:strCache>
                <c:ptCount val="12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  <c:pt idx="11">
                  <c:v>12: 'Diciembre</c:v>
                </c:pt>
              </c:strCache>
            </c:strRef>
          </c:cat>
          <c:val>
            <c:numRef>
              <c:f>DICIEMBRE!$C$208:$C$219</c:f>
              <c:numCache>
                <c:formatCode>#,##0</c:formatCode>
                <c:ptCount val="12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20346303</c:v>
                </c:pt>
                <c:pt idx="8">
                  <c:v>33528159</c:v>
                </c:pt>
                <c:pt idx="9">
                  <c:v>56629097</c:v>
                </c:pt>
                <c:pt idx="10">
                  <c:v>27112954</c:v>
                </c:pt>
                <c:pt idx="11">
                  <c:v>73141552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DICIEMBRE!$D$207</c:f>
              <c:strCache>
                <c:ptCount val="1"/>
                <c:pt idx="0">
                  <c:v>ACTIVIDADES</c:v>
                </c:pt>
              </c:strCache>
            </c:strRef>
          </c:tx>
          <c:cat>
            <c:strRef>
              <c:f>DICIEMBRE!$B$208:$B$219</c:f>
              <c:strCache>
                <c:ptCount val="12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  <c:pt idx="11">
                  <c:v>12: 'Diciembre</c:v>
                </c:pt>
              </c:strCache>
            </c:strRef>
          </c:cat>
          <c:val>
            <c:numRef>
              <c:f>DICIEMBRE!$D$208:$D$219</c:f>
              <c:numCache>
                <c:formatCode>#,##0</c:formatCode>
                <c:ptCount val="12"/>
                <c:pt idx="0">
                  <c:v>166808773</c:v>
                </c:pt>
                <c:pt idx="1">
                  <c:v>163606572</c:v>
                </c:pt>
                <c:pt idx="2">
                  <c:v>191170229</c:v>
                </c:pt>
                <c:pt idx="3">
                  <c:v>183237554</c:v>
                </c:pt>
                <c:pt idx="4">
                  <c:v>186648279</c:v>
                </c:pt>
                <c:pt idx="5">
                  <c:v>204177820</c:v>
                </c:pt>
                <c:pt idx="6">
                  <c:v>224075592</c:v>
                </c:pt>
                <c:pt idx="7">
                  <c:v>193560412</c:v>
                </c:pt>
                <c:pt idx="8">
                  <c:v>195654712</c:v>
                </c:pt>
                <c:pt idx="9">
                  <c:v>185793586</c:v>
                </c:pt>
                <c:pt idx="10">
                  <c:v>203964945</c:v>
                </c:pt>
                <c:pt idx="11">
                  <c:v>342637113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85408"/>
        <c:axId val="100827136"/>
      </c:lineChart>
      <c:catAx>
        <c:axId val="97585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827136"/>
        <c:crosses val="autoZero"/>
        <c:auto val="1"/>
        <c:lblAlgn val="ctr"/>
        <c:lblOffset val="100"/>
        <c:noMultiLvlLbl val="0"/>
      </c:catAx>
      <c:valAx>
        <c:axId val="100827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9758540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03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EJECUCIÓN POR FUENTE DE FINANCIAMIENTPO 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DICIEMBRE 2022</a:t>
            </a:r>
          </a:p>
        </c:rich>
      </c:tx>
      <c:layout>
        <c:manualLayout>
          <c:xMode val="edge"/>
          <c:yMode val="edge"/>
          <c:x val="0.10549535161239383"/>
          <c:y val="2.504362226634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7205117614583"/>
          <c:y val="0.16554871735134996"/>
          <c:w val="0.77467389273811538"/>
          <c:h val="0.79192282967910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DICIEMBRE!$C$17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DICIEMBRE!$B$18:$B$22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DICIEMBRE!$C$18:$C$22</c:f>
              <c:numCache>
                <c:formatCode>#,##0</c:formatCode>
                <c:ptCount val="5"/>
                <c:pt idx="0">
                  <c:v>1986566471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371703833</c:v>
                </c:pt>
              </c:numCache>
            </c:numRef>
          </c:val>
        </c:ser>
        <c:ser>
          <c:idx val="1"/>
          <c:order val="1"/>
          <c:tx>
            <c:strRef>
              <c:f>DICIEMBRE!$D$17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DICIEMBRE!$B$18:$B$22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DICIEMBRE!$D$18:$D$22</c:f>
              <c:numCache>
                <c:formatCode>#,##0</c:formatCode>
                <c:ptCount val="5"/>
                <c:pt idx="0">
                  <c:v>2402163825</c:v>
                </c:pt>
                <c:pt idx="1">
                  <c:v>20523837</c:v>
                </c:pt>
                <c:pt idx="2">
                  <c:v>317547049</c:v>
                </c:pt>
                <c:pt idx="3">
                  <c:v>100089430</c:v>
                </c:pt>
                <c:pt idx="4">
                  <c:v>583354740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52096"/>
        <c:axId val="100853632"/>
      </c:barChart>
      <c:lineChart>
        <c:grouping val="standard"/>
        <c:varyColors val="0"/>
        <c:ser>
          <c:idx val="2"/>
          <c:order val="2"/>
          <c:tx>
            <c:strRef>
              <c:f>DICIEMBRE!$G$17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" panose="020E06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DICIEMBRE!$B$18:$B$22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DICIEMBRE!$G$18:$G$22</c:f>
              <c:numCache>
                <c:formatCode>0%</c:formatCode>
                <c:ptCount val="5"/>
                <c:pt idx="0">
                  <c:v>0.95959397898267829</c:v>
                </c:pt>
                <c:pt idx="1">
                  <c:v>0.69032150274824344</c:v>
                </c:pt>
                <c:pt idx="2">
                  <c:v>0.43479334616647625</c:v>
                </c:pt>
                <c:pt idx="3">
                  <c:v>0.7964325903344639</c:v>
                </c:pt>
                <c:pt idx="4">
                  <c:v>0.45631371916168884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8752"/>
        <c:axId val="100855168"/>
      </c:lineChart>
      <c:catAx>
        <c:axId val="1008520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100853632"/>
        <c:crosses val="autoZero"/>
        <c:auto val="1"/>
        <c:lblAlgn val="ctr"/>
        <c:lblOffset val="100"/>
        <c:noMultiLvlLbl val="0"/>
      </c:catAx>
      <c:valAx>
        <c:axId val="1008536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0852096"/>
        <c:crosses val="autoZero"/>
        <c:crossBetween val="between"/>
      </c:valAx>
      <c:valAx>
        <c:axId val="1008551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04858752"/>
        <c:crosses val="max"/>
        <c:crossBetween val="between"/>
      </c:valAx>
      <c:catAx>
        <c:axId val="10485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08551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715437918173987"/>
          <c:y val="0.20693432375840928"/>
          <c:w val="8.1203094922065872E-2"/>
          <c:h val="9.3717462803332971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41234</xdr:colOff>
      <xdr:row>38</xdr:row>
      <xdr:rowOff>90136</xdr:rowOff>
    </xdr:from>
    <xdr:to>
      <xdr:col>23</xdr:col>
      <xdr:colOff>674688</xdr:colOff>
      <xdr:row>68</xdr:row>
      <xdr:rowOff>99219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34417</xdr:colOff>
      <xdr:row>5</xdr:row>
      <xdr:rowOff>93130</xdr:rowOff>
    </xdr:from>
    <xdr:to>
      <xdr:col>23</xdr:col>
      <xdr:colOff>476250</xdr:colOff>
      <xdr:row>34</xdr:row>
      <xdr:rowOff>218281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918731</xdr:colOff>
      <xdr:row>1</xdr:row>
      <xdr:rowOff>85436</xdr:rowOff>
    </xdr:from>
    <xdr:to>
      <xdr:col>6</xdr:col>
      <xdr:colOff>364296</xdr:colOff>
      <xdr:row>3</xdr:row>
      <xdr:rowOff>226003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958" y="85436"/>
          <a:ext cx="831019" cy="61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157884</xdr:colOff>
      <xdr:row>1</xdr:row>
      <xdr:rowOff>47625</xdr:rowOff>
    </xdr:from>
    <xdr:to>
      <xdr:col>1</xdr:col>
      <xdr:colOff>757959</xdr:colOff>
      <xdr:row>4</xdr:row>
      <xdr:rowOff>28865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4" y="47625"/>
          <a:ext cx="600075" cy="7028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717291</xdr:colOff>
      <xdr:row>144</xdr:row>
      <xdr:rowOff>27504</xdr:rowOff>
    </xdr:from>
    <xdr:to>
      <xdr:col>23</xdr:col>
      <xdr:colOff>635001</xdr:colOff>
      <xdr:row>176</xdr:row>
      <xdr:rowOff>297656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103397</xdr:colOff>
      <xdr:row>6</xdr:row>
      <xdr:rowOff>36239</xdr:rowOff>
    </xdr:from>
    <xdr:to>
      <xdr:col>41</xdr:col>
      <xdr:colOff>17318</xdr:colOff>
      <xdr:row>34</xdr:row>
      <xdr:rowOff>277091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126590</xdr:colOff>
      <xdr:row>111</xdr:row>
      <xdr:rowOff>293345</xdr:rowOff>
    </xdr:from>
    <xdr:to>
      <xdr:col>23</xdr:col>
      <xdr:colOff>615157</xdr:colOff>
      <xdr:row>139</xdr:row>
      <xdr:rowOff>218282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670519</xdr:colOff>
      <xdr:row>177</xdr:row>
      <xdr:rowOff>391407</xdr:rowOff>
    </xdr:from>
    <xdr:to>
      <xdr:col>23</xdr:col>
      <xdr:colOff>635001</xdr:colOff>
      <xdr:row>245</xdr:row>
      <xdr:rowOff>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287459</xdr:colOff>
      <xdr:row>38</xdr:row>
      <xdr:rowOff>207818</xdr:rowOff>
    </xdr:from>
    <xdr:to>
      <xdr:col>40</xdr:col>
      <xdr:colOff>675409</xdr:colOff>
      <xdr:row>68</xdr:row>
      <xdr:rowOff>121227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517</xdr:colOff>
      <xdr:row>75</xdr:row>
      <xdr:rowOff>13195</xdr:rowOff>
    </xdr:from>
    <xdr:to>
      <xdr:col>23</xdr:col>
      <xdr:colOff>674689</xdr:colOff>
      <xdr:row>108</xdr:row>
      <xdr:rowOff>138906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0.80951</cdr:x>
      <cdr:y>0.04664</cdr:y>
    </cdr:from>
    <cdr:to>
      <cdr:x>0.9137</cdr:x>
      <cdr:y>0.14611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977067" y="447236"/>
          <a:ext cx="1284118" cy="95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0.82262</cdr:x>
      <cdr:y>0.06312</cdr:y>
    </cdr:from>
    <cdr:to>
      <cdr:x>0.94503</cdr:x>
      <cdr:y>0.17059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71533" y="590194"/>
          <a:ext cx="1468928" cy="1004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0.71974</cdr:x>
      <cdr:y>0.38995</cdr:y>
    </cdr:from>
    <cdr:to>
      <cdr:x>0.81855</cdr:x>
      <cdr:y>0.47405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54972" y="3680583"/>
          <a:ext cx="12019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0.86703</cdr:x>
      <cdr:y>0.09441</cdr:y>
    </cdr:from>
    <cdr:to>
      <cdr:x>0.9422</cdr:x>
      <cdr:y>0.19129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46579" y="8911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0.74759</cdr:x>
      <cdr:y>0.61559</cdr:y>
    </cdr:from>
    <cdr:to>
      <cdr:x>0.85491</cdr:x>
      <cdr:y>0.70825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9093794" y="5810263"/>
          <a:ext cx="1305415" cy="87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3600">
              <a:latin typeface="Berlin Sans FB Demi" panose="020E0802020502020306" pitchFamily="34" charset="0"/>
            </a:rPr>
            <a:t>82%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0.84709</cdr:x>
      <cdr:y>0.04909</cdr:y>
    </cdr:from>
    <cdr:to>
      <cdr:x>0.9427</cdr:x>
      <cdr:y>0.14813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90560" y="452594"/>
          <a:ext cx="1195341" cy="913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0.83215</cdr:x>
      <cdr:y>0.03584</cdr:y>
    </cdr:from>
    <cdr:to>
      <cdr:x>0.93004</cdr:x>
      <cdr:y>0.12788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83014" y="346825"/>
          <a:ext cx="1233133" cy="890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0.81591</cdr:x>
      <cdr:y>0.03658</cdr:y>
    </cdr:from>
    <cdr:to>
      <cdr:x>0.91362</cdr:x>
      <cdr:y>0.13997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117491" y="327113"/>
          <a:ext cx="1211626" cy="924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0.8186</cdr:x>
      <cdr:y>0.02767</cdr:y>
    </cdr:from>
    <cdr:to>
      <cdr:x>0.91985</cdr:x>
      <cdr:y>0.14177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09490" y="245248"/>
          <a:ext cx="1299846" cy="1011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0.82927</cdr:x>
      <cdr:y>0.04325</cdr:y>
    </cdr:from>
    <cdr:to>
      <cdr:x>0.93139</cdr:x>
      <cdr:y>0.13025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71728" y="449372"/>
          <a:ext cx="1277217" cy="904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65"/>
  <sheetViews>
    <sheetView showGridLines="0" tabSelected="1" view="pageBreakPreview" topLeftCell="E1" zoomScale="48" zoomScaleNormal="71" zoomScaleSheetLayoutView="48" workbookViewId="0">
      <selection activeCell="AN178" sqref="Z75:AN178"/>
    </sheetView>
  </sheetViews>
  <sheetFormatPr baseColWidth="10" defaultRowHeight="9.75" x14ac:dyDescent="0.15"/>
  <cols>
    <col min="1" max="1" width="2.28515625" style="1" customWidth="1"/>
    <col min="2" max="2" width="97.7109375" style="1" customWidth="1"/>
    <col min="3" max="3" width="20.85546875" style="2" customWidth="1"/>
    <col min="4" max="4" width="24.5703125" style="2" customWidth="1"/>
    <col min="5" max="5" width="22.5703125" style="2" customWidth="1"/>
    <col min="6" max="6" width="20.7109375" style="2" customWidth="1"/>
    <col min="7" max="7" width="16.285156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26" width="11.42578125" style="1"/>
    <col min="27" max="27" width="19.7109375" style="1" customWidth="1"/>
    <col min="28" max="28" width="12.28515625" style="1" customWidth="1"/>
    <col min="29" max="29" width="12.5703125" style="1" customWidth="1"/>
    <col min="30" max="30" width="14.5703125" style="1" customWidth="1"/>
    <col min="31" max="16384" width="11.42578125" style="1"/>
  </cols>
  <sheetData>
    <row r="2" spans="1:20" ht="18" customHeight="1" x14ac:dyDescent="0.15">
      <c r="B2" s="96" t="s">
        <v>0</v>
      </c>
      <c r="C2" s="96"/>
      <c r="D2" s="96"/>
      <c r="E2" s="96"/>
      <c r="F2" s="96"/>
      <c r="G2" s="96"/>
      <c r="H2" s="29"/>
    </row>
    <row r="3" spans="1:20" ht="19.5" customHeight="1" x14ac:dyDescent="0.15">
      <c r="B3" s="97" t="s">
        <v>1</v>
      </c>
      <c r="C3" s="97"/>
      <c r="D3" s="97"/>
      <c r="E3" s="97"/>
      <c r="F3" s="97"/>
      <c r="G3" s="97"/>
      <c r="H3" s="29"/>
    </row>
    <row r="4" spans="1:20" ht="19.5" customHeight="1" x14ac:dyDescent="0.15">
      <c r="B4" s="98" t="s">
        <v>2</v>
      </c>
      <c r="C4" s="98"/>
      <c r="D4" s="98"/>
      <c r="E4" s="98"/>
      <c r="F4" s="98"/>
      <c r="G4" s="98"/>
      <c r="H4" s="29"/>
    </row>
    <row r="5" spans="1:20" ht="18" x14ac:dyDescent="0.25">
      <c r="B5" s="26"/>
      <c r="C5" s="27"/>
      <c r="D5" s="27"/>
      <c r="E5" s="27"/>
      <c r="F5" s="27"/>
      <c r="G5" s="28"/>
    </row>
    <row r="6" spans="1:20" ht="18" x14ac:dyDescent="0.25">
      <c r="B6" s="26"/>
      <c r="C6" s="27"/>
      <c r="D6" s="27"/>
      <c r="E6" s="27"/>
      <c r="F6" s="27"/>
      <c r="G6" s="28"/>
    </row>
    <row r="7" spans="1:20" ht="25.5" customHeight="1" x14ac:dyDescent="0.15">
      <c r="A7" s="5"/>
      <c r="B7" s="99" t="s">
        <v>115</v>
      </c>
      <c r="C7" s="99"/>
      <c r="D7" s="99"/>
      <c r="E7" s="99"/>
      <c r="F7" s="99"/>
      <c r="G7" s="99"/>
    </row>
    <row r="8" spans="1:20" ht="40.5" customHeight="1" x14ac:dyDescent="0.15">
      <c r="A8" s="5"/>
      <c r="B8" s="100" t="s">
        <v>3</v>
      </c>
      <c r="C8" s="39" t="s">
        <v>4</v>
      </c>
      <c r="D8" s="39" t="s">
        <v>5</v>
      </c>
      <c r="E8" s="39" t="s">
        <v>6</v>
      </c>
      <c r="F8" s="39" t="s">
        <v>45</v>
      </c>
      <c r="G8" s="74" t="s">
        <v>7</v>
      </c>
      <c r="S8" s="15"/>
      <c r="T8" s="15"/>
    </row>
    <row r="9" spans="1:20" s="4" customFormat="1" ht="21.75" customHeight="1" x14ac:dyDescent="0.2">
      <c r="A9" s="5"/>
      <c r="B9" s="100"/>
      <c r="C9" s="40">
        <f>SUM(C12:C14)</f>
        <v>2410377765</v>
      </c>
      <c r="D9" s="40">
        <f>SUM(D12:D14)</f>
        <v>3423678881</v>
      </c>
      <c r="E9" s="40">
        <f t="shared" ref="E9:F9" si="0">SUM(E12:E14)</f>
        <v>2803244589</v>
      </c>
      <c r="F9" s="40">
        <f t="shared" si="0"/>
        <v>620434292</v>
      </c>
      <c r="G9" s="41">
        <f>E9/D9</f>
        <v>0.81878140048613979</v>
      </c>
      <c r="S9" s="25"/>
    </row>
    <row r="10" spans="1:20" s="4" customFormat="1" ht="15" hidden="1" x14ac:dyDescent="0.25">
      <c r="A10" s="5"/>
      <c r="B10"/>
      <c r="C10"/>
      <c r="D10"/>
      <c r="E10"/>
      <c r="F10"/>
      <c r="G10"/>
    </row>
    <row r="11" spans="1:20" s="4" customFormat="1" ht="31.5" customHeight="1" x14ac:dyDescent="0.15">
      <c r="A11" s="5"/>
      <c r="B11" s="42" t="s">
        <v>8</v>
      </c>
      <c r="C11" s="42" t="s">
        <v>4</v>
      </c>
      <c r="D11" s="42" t="s">
        <v>5</v>
      </c>
      <c r="E11" s="42" t="s">
        <v>46</v>
      </c>
      <c r="F11" s="42" t="s">
        <v>45</v>
      </c>
      <c r="G11" s="43" t="s">
        <v>7</v>
      </c>
    </row>
    <row r="12" spans="1:20" s="4" customFormat="1" ht="26.25" customHeight="1" x14ac:dyDescent="0.15">
      <c r="A12" s="5"/>
      <c r="B12" s="44" t="s">
        <v>9</v>
      </c>
      <c r="C12" s="37">
        <v>1920610759</v>
      </c>
      <c r="D12" s="37">
        <v>2444231309</v>
      </c>
      <c r="E12" s="37">
        <v>2357952799</v>
      </c>
      <c r="F12" s="37">
        <f>+D12-E12</f>
        <v>86278510</v>
      </c>
      <c r="G12" s="38">
        <f>E12/D12</f>
        <v>0.96470116814136597</v>
      </c>
    </row>
    <row r="13" spans="1:20" s="4" customFormat="1" ht="26.25" customHeight="1" x14ac:dyDescent="0.15">
      <c r="A13" s="5"/>
      <c r="B13" s="44" t="s">
        <v>10</v>
      </c>
      <c r="C13" s="37">
        <v>434273536</v>
      </c>
      <c r="D13" s="37">
        <v>914753925</v>
      </c>
      <c r="E13" s="37">
        <v>394908297</v>
      </c>
      <c r="F13" s="37">
        <f>+D13-E13</f>
        <v>519845628</v>
      </c>
      <c r="G13" s="38">
        <f>E13/D13</f>
        <v>0.43170986885899398</v>
      </c>
    </row>
    <row r="14" spans="1:20" s="4" customFormat="1" ht="26.25" customHeight="1" x14ac:dyDescent="0.15">
      <c r="A14" s="5"/>
      <c r="B14" s="36" t="s">
        <v>11</v>
      </c>
      <c r="C14" s="37">
        <v>55493470</v>
      </c>
      <c r="D14" s="37">
        <v>64693647</v>
      </c>
      <c r="E14" s="37">
        <v>50383493</v>
      </c>
      <c r="F14" s="37">
        <f>+D14-E14</f>
        <v>14310154</v>
      </c>
      <c r="G14" s="38">
        <f>E14/D14</f>
        <v>0.77880124767119718</v>
      </c>
    </row>
    <row r="15" spans="1:20" s="4" customFormat="1" ht="12.75" customHeight="1" x14ac:dyDescent="0.15">
      <c r="A15" s="3"/>
      <c r="B15" s="30"/>
      <c r="C15" s="31"/>
      <c r="D15" s="31"/>
      <c r="E15" s="31"/>
      <c r="F15" s="31"/>
      <c r="G15" s="32"/>
    </row>
    <row r="16" spans="1:20" s="4" customFormat="1" ht="39" customHeight="1" x14ac:dyDescent="0.15">
      <c r="A16" s="5"/>
      <c r="B16" s="33" t="s">
        <v>3</v>
      </c>
      <c r="C16" s="34">
        <f>SUM(C18:C22)</f>
        <v>2410377765</v>
      </c>
      <c r="D16" s="34">
        <f>SUM(D18:D22)</f>
        <v>3423678881</v>
      </c>
      <c r="E16" s="34">
        <f>SUM(E18:E22)</f>
        <v>2803244588</v>
      </c>
      <c r="F16" s="34">
        <f>SUM(F18:F22)</f>
        <v>620434293</v>
      </c>
      <c r="G16" s="35">
        <f>E16/D16</f>
        <v>0.81878140019405632</v>
      </c>
    </row>
    <row r="17" spans="1:7" s="4" customFormat="1" ht="13.5" customHeight="1" x14ac:dyDescent="0.15">
      <c r="A17" s="5"/>
      <c r="B17" s="80" t="s">
        <v>29</v>
      </c>
      <c r="C17" s="81" t="s">
        <v>4</v>
      </c>
      <c r="D17" s="81" t="s">
        <v>5</v>
      </c>
      <c r="E17" s="81" t="s">
        <v>6</v>
      </c>
      <c r="F17" s="81" t="s">
        <v>45</v>
      </c>
      <c r="G17" s="80" t="s">
        <v>7</v>
      </c>
    </row>
    <row r="18" spans="1:7" s="4" customFormat="1" ht="24.75" customHeight="1" x14ac:dyDescent="0.25">
      <c r="A18" s="6"/>
      <c r="B18" s="36" t="s">
        <v>22</v>
      </c>
      <c r="C18" s="37">
        <v>1986566471</v>
      </c>
      <c r="D18" s="37">
        <v>2402163825</v>
      </c>
      <c r="E18" s="37">
        <v>2305101943</v>
      </c>
      <c r="F18" s="37">
        <f>+D18-E18</f>
        <v>97061882</v>
      </c>
      <c r="G18" s="38">
        <f>E18/D18</f>
        <v>0.95959397898267829</v>
      </c>
    </row>
    <row r="19" spans="1:7" s="4" customFormat="1" ht="24.75" customHeight="1" x14ac:dyDescent="0.25">
      <c r="A19" s="6"/>
      <c r="B19" s="36" t="s">
        <v>25</v>
      </c>
      <c r="C19" s="37">
        <v>9869154</v>
      </c>
      <c r="D19" s="37">
        <v>20523837</v>
      </c>
      <c r="E19" s="37">
        <v>14168046</v>
      </c>
      <c r="F19" s="37">
        <f t="shared" ref="F19:F22" si="1">+D19-E19</f>
        <v>6355791</v>
      </c>
      <c r="G19" s="38">
        <f>E19/D19</f>
        <v>0.69032150274824344</v>
      </c>
    </row>
    <row r="20" spans="1:7" s="4" customFormat="1" ht="24.75" customHeight="1" x14ac:dyDescent="0.25">
      <c r="A20" s="6"/>
      <c r="B20" s="36" t="s">
        <v>28</v>
      </c>
      <c r="C20" s="37">
        <v>40091954</v>
      </c>
      <c r="D20" s="37">
        <v>317547049</v>
      </c>
      <c r="E20" s="37">
        <v>138067344</v>
      </c>
      <c r="F20" s="37">
        <f t="shared" si="1"/>
        <v>179479705</v>
      </c>
      <c r="G20" s="38">
        <f>E20/D20</f>
        <v>0.43479334616647625</v>
      </c>
    </row>
    <row r="21" spans="1:7" s="4" customFormat="1" ht="24.75" customHeight="1" x14ac:dyDescent="0.25">
      <c r="A21" s="6"/>
      <c r="B21" s="36" t="s">
        <v>23</v>
      </c>
      <c r="C21" s="37">
        <v>2146353</v>
      </c>
      <c r="D21" s="37">
        <v>100089430</v>
      </c>
      <c r="E21" s="37">
        <v>79714484</v>
      </c>
      <c r="F21" s="37">
        <f t="shared" si="1"/>
        <v>20374946</v>
      </c>
      <c r="G21" s="38">
        <f>E21/D21</f>
        <v>0.7964325903344639</v>
      </c>
    </row>
    <row r="22" spans="1:7" s="4" customFormat="1" ht="24.75" customHeight="1" x14ac:dyDescent="0.25">
      <c r="A22" s="6"/>
      <c r="B22" s="36" t="s">
        <v>24</v>
      </c>
      <c r="C22" s="37">
        <v>371703833</v>
      </c>
      <c r="D22" s="37">
        <v>583354740</v>
      </c>
      <c r="E22" s="37">
        <v>266192771</v>
      </c>
      <c r="F22" s="37">
        <f t="shared" si="1"/>
        <v>317161969</v>
      </c>
      <c r="G22" s="38">
        <f>E22/D22</f>
        <v>0.45631371916168884</v>
      </c>
    </row>
    <row r="23" spans="1:7" s="4" customFormat="1" ht="20.25" customHeight="1" x14ac:dyDescent="0.15">
      <c r="A23" s="3"/>
      <c r="B23" s="30"/>
      <c r="C23" s="31"/>
      <c r="D23" s="31"/>
      <c r="E23" s="31"/>
      <c r="F23" s="31"/>
      <c r="G23" s="32"/>
    </row>
    <row r="24" spans="1:7" s="4" customFormat="1" ht="21" customHeight="1" x14ac:dyDescent="0.15">
      <c r="A24" s="5"/>
      <c r="B24" s="103" t="s">
        <v>12</v>
      </c>
      <c r="C24" s="103"/>
      <c r="D24" s="103"/>
      <c r="E24" s="103"/>
      <c r="F24" s="103"/>
      <c r="G24" s="103"/>
    </row>
    <row r="25" spans="1:7" s="4" customFormat="1" ht="30.75" customHeight="1" x14ac:dyDescent="0.15">
      <c r="A25" s="5"/>
      <c r="B25" s="46" t="s">
        <v>41</v>
      </c>
      <c r="C25" s="46" t="s">
        <v>4</v>
      </c>
      <c r="D25" s="46" t="s">
        <v>5</v>
      </c>
      <c r="E25" s="46" t="s">
        <v>46</v>
      </c>
      <c r="F25" s="46" t="s">
        <v>45</v>
      </c>
      <c r="G25" s="78" t="s">
        <v>7</v>
      </c>
    </row>
    <row r="26" spans="1:7" s="4" customFormat="1" ht="27.75" customHeight="1" x14ac:dyDescent="0.25">
      <c r="A26" s="45"/>
      <c r="B26" s="47" t="s">
        <v>9</v>
      </c>
      <c r="C26" s="48">
        <f>SUM(C27:C31)</f>
        <v>1920610759</v>
      </c>
      <c r="D26" s="48">
        <f>SUM(D27:D31)</f>
        <v>2444231309</v>
      </c>
      <c r="E26" s="48">
        <f>SUM(E27:E31)</f>
        <v>2357952799</v>
      </c>
      <c r="F26" s="48">
        <f>SUM(F27:F31)</f>
        <v>86278510</v>
      </c>
      <c r="G26" s="49">
        <f>E26/D26</f>
        <v>0.96470116814136597</v>
      </c>
    </row>
    <row r="27" spans="1:7" s="4" customFormat="1" ht="27.75" customHeight="1" x14ac:dyDescent="0.25">
      <c r="A27" s="45"/>
      <c r="B27" s="50" t="s">
        <v>13</v>
      </c>
      <c r="C27" s="37">
        <v>1503472460</v>
      </c>
      <c r="D27" s="37">
        <v>1677908231</v>
      </c>
      <c r="E27" s="37">
        <v>1670785223</v>
      </c>
      <c r="F27" s="37">
        <f>+D27-E27</f>
        <v>7123008</v>
      </c>
      <c r="G27" s="51">
        <f t="shared" ref="G27:G35" si="2">E27/D27</f>
        <v>0.99575482862030251</v>
      </c>
    </row>
    <row r="28" spans="1:7" s="4" customFormat="1" ht="27.75" customHeight="1" x14ac:dyDescent="0.25">
      <c r="A28" s="45"/>
      <c r="B28" s="50" t="s">
        <v>14</v>
      </c>
      <c r="C28" s="37">
        <v>85357632</v>
      </c>
      <c r="D28" s="37">
        <v>95868598</v>
      </c>
      <c r="E28" s="37">
        <v>95690394</v>
      </c>
      <c r="F28" s="37">
        <f t="shared" ref="F28:F31" si="3">+D28-E28</f>
        <v>178204</v>
      </c>
      <c r="G28" s="51">
        <f t="shared" si="2"/>
        <v>0.99814116401285014</v>
      </c>
    </row>
    <row r="29" spans="1:7" s="4" customFormat="1" ht="27.75" customHeight="1" x14ac:dyDescent="0.25">
      <c r="A29" s="45"/>
      <c r="B29" s="50" t="s">
        <v>15</v>
      </c>
      <c r="C29" s="37">
        <v>326555130</v>
      </c>
      <c r="D29" s="37">
        <v>611035732</v>
      </c>
      <c r="E29" s="37">
        <v>532250152</v>
      </c>
      <c r="F29" s="37">
        <f t="shared" si="3"/>
        <v>78785580</v>
      </c>
      <c r="G29" s="51">
        <f t="shared" si="2"/>
        <v>0.87106223764995794</v>
      </c>
    </row>
    <row r="30" spans="1:7" s="4" customFormat="1" ht="27.75" customHeight="1" x14ac:dyDescent="0.25">
      <c r="A30" s="45"/>
      <c r="B30" s="50" t="s">
        <v>16</v>
      </c>
      <c r="C30" s="37">
        <v>700000</v>
      </c>
      <c r="D30" s="37">
        <v>714163</v>
      </c>
      <c r="E30" s="37">
        <v>645413</v>
      </c>
      <c r="F30" s="37">
        <f t="shared" si="3"/>
        <v>68750</v>
      </c>
      <c r="G30" s="51">
        <f t="shared" si="2"/>
        <v>0.90373346140867006</v>
      </c>
    </row>
    <row r="31" spans="1:7" s="4" customFormat="1" ht="27.75" customHeight="1" x14ac:dyDescent="0.25">
      <c r="A31" s="45"/>
      <c r="B31" s="50" t="s">
        <v>17</v>
      </c>
      <c r="C31" s="37">
        <v>4525537</v>
      </c>
      <c r="D31" s="37">
        <v>58704585</v>
      </c>
      <c r="E31" s="37">
        <v>58581617</v>
      </c>
      <c r="F31" s="37">
        <f t="shared" si="3"/>
        <v>122968</v>
      </c>
      <c r="G31" s="51">
        <f>E31/D31</f>
        <v>0.99790530841841396</v>
      </c>
    </row>
    <row r="32" spans="1:7" s="4" customFormat="1" ht="27.75" customHeight="1" x14ac:dyDescent="0.25">
      <c r="A32" s="45"/>
      <c r="B32" s="47" t="s">
        <v>10</v>
      </c>
      <c r="C32" s="48">
        <f>SUM(C33:C33)</f>
        <v>434273536</v>
      </c>
      <c r="D32" s="48">
        <f>SUM(D33:D33)</f>
        <v>914753925</v>
      </c>
      <c r="E32" s="48">
        <f>SUM(E33:E33)</f>
        <v>394908297</v>
      </c>
      <c r="F32" s="48">
        <f>SUM(F33:F33)</f>
        <v>519845628</v>
      </c>
      <c r="G32" s="49">
        <f t="shared" si="2"/>
        <v>0.43170986885899398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914753925</v>
      </c>
      <c r="E33" s="37">
        <v>394908297</v>
      </c>
      <c r="F33" s="37">
        <f>+D33-E33</f>
        <v>519845628</v>
      </c>
      <c r="G33" s="51">
        <f t="shared" si="2"/>
        <v>0.43170986885899398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4">SUM(D35:D35)</f>
        <v>64693647</v>
      </c>
      <c r="E34" s="52">
        <f t="shared" ref="E34:F34" si="5">SUM(E35:E35)</f>
        <v>50383493</v>
      </c>
      <c r="F34" s="52">
        <f t="shared" si="5"/>
        <v>14310154</v>
      </c>
      <c r="G34" s="49">
        <f t="shared" si="2"/>
        <v>0.77880124767119718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50383493</v>
      </c>
      <c r="F35" s="37">
        <f>+D35-E35</f>
        <v>14310154</v>
      </c>
      <c r="G35" s="51">
        <f t="shared" si="2"/>
        <v>0.77880124767119718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104" t="s">
        <v>38</v>
      </c>
      <c r="C37" s="104"/>
      <c r="D37" s="104"/>
      <c r="E37" s="104"/>
      <c r="F37" s="104"/>
      <c r="G37" s="104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:E38" si="6">SUM(D40:D71)</f>
        <v>3423678881</v>
      </c>
      <c r="E38" s="54">
        <f t="shared" si="6"/>
        <v>2803244589</v>
      </c>
      <c r="F38" s="54">
        <f>SUM(F40:F71)</f>
        <v>620434292</v>
      </c>
      <c r="G38" s="55">
        <f>E38/D38</f>
        <v>0.81878140048613979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69</v>
      </c>
      <c r="C40" s="37">
        <v>230971877</v>
      </c>
      <c r="D40" s="37">
        <v>370260051</v>
      </c>
      <c r="E40" s="37">
        <v>150111442</v>
      </c>
      <c r="F40" s="37">
        <f>+D40-E40</f>
        <v>220148609</v>
      </c>
      <c r="G40" s="57">
        <f>E40/D40</f>
        <v>0.40542165322609974</v>
      </c>
    </row>
    <row r="41" spans="1:7" s="4" customFormat="1" ht="24.75" customHeight="1" x14ac:dyDescent="0.25">
      <c r="B41" s="50" t="s">
        <v>70</v>
      </c>
      <c r="C41" s="37">
        <v>53542372</v>
      </c>
      <c r="D41" s="37">
        <v>113002044</v>
      </c>
      <c r="E41" s="37">
        <v>42663763</v>
      </c>
      <c r="F41" s="37">
        <f t="shared" ref="F41:F71" si="7">+D41-E41</f>
        <v>70338281</v>
      </c>
      <c r="G41" s="57">
        <f t="shared" ref="G41:G71" si="8">E41/D41</f>
        <v>0.37754859549266206</v>
      </c>
    </row>
    <row r="42" spans="1:7" s="4" customFormat="1" ht="24.75" customHeight="1" x14ac:dyDescent="0.25">
      <c r="B42" s="50" t="s">
        <v>71</v>
      </c>
      <c r="C42" s="37">
        <v>55024535</v>
      </c>
      <c r="D42" s="37">
        <v>197449439</v>
      </c>
      <c r="E42" s="37">
        <v>103169120</v>
      </c>
      <c r="F42" s="37">
        <f t="shared" si="7"/>
        <v>94280319</v>
      </c>
      <c r="G42" s="57">
        <f t="shared" si="8"/>
        <v>0.52250905610321841</v>
      </c>
    </row>
    <row r="43" spans="1:7" s="4" customFormat="1" ht="24.75" customHeight="1" x14ac:dyDescent="0.25">
      <c r="B43" s="50" t="s">
        <v>72</v>
      </c>
      <c r="C43" s="37">
        <v>83649964</v>
      </c>
      <c r="D43" s="37">
        <v>140094472</v>
      </c>
      <c r="E43" s="37">
        <v>54306681</v>
      </c>
      <c r="F43" s="37">
        <f t="shared" si="7"/>
        <v>85787791</v>
      </c>
      <c r="G43" s="57">
        <f t="shared" si="8"/>
        <v>0.38764328259861675</v>
      </c>
    </row>
    <row r="44" spans="1:7" s="4" customFormat="1" ht="24.75" customHeight="1" x14ac:dyDescent="0.25">
      <c r="B44" s="50" t="s">
        <v>73</v>
      </c>
      <c r="C44" s="37">
        <v>62730724</v>
      </c>
      <c r="D44" s="37">
        <v>106580341</v>
      </c>
      <c r="E44" s="37">
        <v>73684366</v>
      </c>
      <c r="F44" s="37">
        <f t="shared" si="7"/>
        <v>32895975</v>
      </c>
      <c r="G44" s="57">
        <f t="shared" si="8"/>
        <v>0.69135044332425244</v>
      </c>
    </row>
    <row r="45" spans="1:7" s="4" customFormat="1" ht="24.75" customHeight="1" x14ac:dyDescent="0.25">
      <c r="B45" s="50" t="s">
        <v>74</v>
      </c>
      <c r="C45" s="37">
        <v>62393782</v>
      </c>
      <c r="D45" s="37">
        <v>95238645</v>
      </c>
      <c r="E45" s="37">
        <v>58628841</v>
      </c>
      <c r="F45" s="37">
        <f t="shared" si="7"/>
        <v>36609804</v>
      </c>
      <c r="G45" s="57">
        <f t="shared" si="8"/>
        <v>0.61559927695317374</v>
      </c>
    </row>
    <row r="46" spans="1:7" s="4" customFormat="1" ht="24.75" customHeight="1" x14ac:dyDescent="0.25">
      <c r="B46" s="50" t="s">
        <v>75</v>
      </c>
      <c r="C46" s="37">
        <v>37163062</v>
      </c>
      <c r="D46" s="37">
        <v>45304555</v>
      </c>
      <c r="E46" s="37">
        <v>22866592</v>
      </c>
      <c r="F46" s="37">
        <f t="shared" si="7"/>
        <v>22437963</v>
      </c>
      <c r="G46" s="57">
        <f t="shared" si="8"/>
        <v>0.50473052875146884</v>
      </c>
    </row>
    <row r="47" spans="1:7" s="4" customFormat="1" ht="24.75" customHeight="1" x14ac:dyDescent="0.25">
      <c r="B47" s="50" t="s">
        <v>76</v>
      </c>
      <c r="C47" s="37">
        <v>46315288</v>
      </c>
      <c r="D47" s="37">
        <v>53801770</v>
      </c>
      <c r="E47" s="37">
        <v>52920926</v>
      </c>
      <c r="F47" s="37">
        <f t="shared" si="7"/>
        <v>880844</v>
      </c>
      <c r="G47" s="57">
        <f t="shared" si="8"/>
        <v>0.98362797357782095</v>
      </c>
    </row>
    <row r="48" spans="1:7" s="4" customFormat="1" ht="24.75" customHeight="1" x14ac:dyDescent="0.25">
      <c r="B48" s="50" t="s">
        <v>77</v>
      </c>
      <c r="C48" s="37">
        <v>135269265</v>
      </c>
      <c r="D48" s="37">
        <v>157830204</v>
      </c>
      <c r="E48" s="37">
        <v>156306798</v>
      </c>
      <c r="F48" s="37">
        <f t="shared" si="7"/>
        <v>1523406</v>
      </c>
      <c r="G48" s="57">
        <f t="shared" si="8"/>
        <v>0.99034781707562136</v>
      </c>
    </row>
    <row r="49" spans="2:11" s="4" customFormat="1" ht="24.75" customHeight="1" x14ac:dyDescent="0.25">
      <c r="B49" s="50" t="s">
        <v>78</v>
      </c>
      <c r="C49" s="37">
        <v>128752375</v>
      </c>
      <c r="D49" s="37">
        <v>153320852</v>
      </c>
      <c r="E49" s="37">
        <v>152284571</v>
      </c>
      <c r="F49" s="37">
        <f t="shared" si="7"/>
        <v>1036281</v>
      </c>
      <c r="G49" s="57">
        <f t="shared" si="8"/>
        <v>0.99324109547734574</v>
      </c>
    </row>
    <row r="50" spans="2:11" s="4" customFormat="1" ht="24.75" customHeight="1" x14ac:dyDescent="0.25">
      <c r="B50" s="50" t="s">
        <v>79</v>
      </c>
      <c r="C50" s="37">
        <v>174674014</v>
      </c>
      <c r="D50" s="37">
        <v>201181903</v>
      </c>
      <c r="E50" s="37">
        <v>200957387</v>
      </c>
      <c r="F50" s="37">
        <f t="shared" si="7"/>
        <v>224516</v>
      </c>
      <c r="G50" s="57">
        <f t="shared" si="8"/>
        <v>0.99888401493050794</v>
      </c>
    </row>
    <row r="51" spans="2:11" s="4" customFormat="1" ht="24.75" customHeight="1" x14ac:dyDescent="0.25">
      <c r="B51" s="50" t="s">
        <v>80</v>
      </c>
      <c r="C51" s="37">
        <v>132975179</v>
      </c>
      <c r="D51" s="37">
        <v>156800334</v>
      </c>
      <c r="E51" s="37">
        <v>155753304</v>
      </c>
      <c r="F51" s="37">
        <f t="shared" si="7"/>
        <v>1047030</v>
      </c>
      <c r="G51" s="57">
        <f t="shared" si="8"/>
        <v>0.99332252697880097</v>
      </c>
    </row>
    <row r="52" spans="2:11" s="4" customFormat="1" ht="24.75" customHeight="1" x14ac:dyDescent="0.25">
      <c r="B52" s="50" t="s">
        <v>81</v>
      </c>
      <c r="C52" s="37">
        <v>53675121</v>
      </c>
      <c r="D52" s="37">
        <v>64187196</v>
      </c>
      <c r="E52" s="37">
        <v>64015778</v>
      </c>
      <c r="F52" s="37">
        <f t="shared" si="7"/>
        <v>171418</v>
      </c>
      <c r="G52" s="57">
        <f t="shared" si="8"/>
        <v>0.99732940507324852</v>
      </c>
    </row>
    <row r="53" spans="2:11" s="4" customFormat="1" ht="24.75" customHeight="1" x14ac:dyDescent="0.25">
      <c r="B53" s="50" t="s">
        <v>82</v>
      </c>
      <c r="C53" s="37">
        <v>71126463</v>
      </c>
      <c r="D53" s="37">
        <v>83989254</v>
      </c>
      <c r="E53" s="37">
        <v>83330659</v>
      </c>
      <c r="F53" s="37">
        <f t="shared" si="7"/>
        <v>658595</v>
      </c>
      <c r="G53" s="57">
        <f t="shared" si="8"/>
        <v>0.99215858019169934</v>
      </c>
    </row>
    <row r="54" spans="2:11" s="4" customFormat="1" ht="24.75" customHeight="1" x14ac:dyDescent="0.25">
      <c r="B54" s="50" t="s">
        <v>83</v>
      </c>
      <c r="C54" s="37">
        <v>70909196</v>
      </c>
      <c r="D54" s="37">
        <v>83625959</v>
      </c>
      <c r="E54" s="37">
        <v>83497597</v>
      </c>
      <c r="F54" s="37">
        <f t="shared" si="7"/>
        <v>128362</v>
      </c>
      <c r="G54" s="57">
        <f t="shared" si="8"/>
        <v>0.99846504600323926</v>
      </c>
    </row>
    <row r="55" spans="2:11" s="4" customFormat="1" ht="24.75" customHeight="1" x14ac:dyDescent="0.25">
      <c r="B55" s="50" t="s">
        <v>84</v>
      </c>
      <c r="C55" s="37">
        <v>80678787</v>
      </c>
      <c r="D55" s="37">
        <v>94721885</v>
      </c>
      <c r="E55" s="37">
        <v>94581080</v>
      </c>
      <c r="F55" s="37">
        <f t="shared" si="7"/>
        <v>140805</v>
      </c>
      <c r="G55" s="57">
        <f t="shared" si="8"/>
        <v>0.99851349030902414</v>
      </c>
    </row>
    <row r="56" spans="2:11" s="4" customFormat="1" ht="24.75" customHeight="1" x14ac:dyDescent="0.25">
      <c r="B56" s="50" t="s">
        <v>85</v>
      </c>
      <c r="C56" s="37">
        <v>251584993</v>
      </c>
      <c r="D56" s="37">
        <v>283376550</v>
      </c>
      <c r="E56" s="37">
        <v>282736850</v>
      </c>
      <c r="F56" s="37">
        <f t="shared" si="7"/>
        <v>639700</v>
      </c>
      <c r="G56" s="57">
        <f t="shared" si="8"/>
        <v>0.99774257961712076</v>
      </c>
    </row>
    <row r="57" spans="2:11" s="4" customFormat="1" ht="24.75" customHeight="1" x14ac:dyDescent="0.25">
      <c r="B57" s="50" t="s">
        <v>86</v>
      </c>
      <c r="C57" s="37">
        <v>48592801</v>
      </c>
      <c r="D57" s="37">
        <v>59827083</v>
      </c>
      <c r="E57" s="37">
        <v>59658782</v>
      </c>
      <c r="F57" s="37">
        <f t="shared" si="7"/>
        <v>168301</v>
      </c>
      <c r="G57" s="57">
        <f t="shared" si="8"/>
        <v>0.99718687605076783</v>
      </c>
    </row>
    <row r="58" spans="2:11" s="4" customFormat="1" ht="24.75" customHeight="1" x14ac:dyDescent="0.25">
      <c r="B58" s="50" t="s">
        <v>87</v>
      </c>
      <c r="C58" s="37">
        <v>37361166</v>
      </c>
      <c r="D58" s="37">
        <v>44372320</v>
      </c>
      <c r="E58" s="37">
        <v>44215489</v>
      </c>
      <c r="F58" s="37">
        <f t="shared" si="7"/>
        <v>156831</v>
      </c>
      <c r="G58" s="57">
        <f t="shared" si="8"/>
        <v>0.99646556682183851</v>
      </c>
    </row>
    <row r="59" spans="2:11" s="4" customFormat="1" ht="24.75" customHeight="1" x14ac:dyDescent="0.25">
      <c r="B59" s="50" t="s">
        <v>88</v>
      </c>
      <c r="C59" s="37">
        <v>54464679</v>
      </c>
      <c r="D59" s="37">
        <v>64991390</v>
      </c>
      <c r="E59" s="37">
        <v>64573908</v>
      </c>
      <c r="F59" s="37">
        <f t="shared" si="7"/>
        <v>417482</v>
      </c>
      <c r="G59" s="57">
        <f t="shared" si="8"/>
        <v>0.99357634911332104</v>
      </c>
    </row>
    <row r="60" spans="2:11" s="4" customFormat="1" ht="24.75" customHeight="1" x14ac:dyDescent="0.25">
      <c r="B60" s="50" t="s">
        <v>89</v>
      </c>
      <c r="C60" s="37">
        <v>25566743</v>
      </c>
      <c r="D60" s="37">
        <v>31673702</v>
      </c>
      <c r="E60" s="37">
        <v>31547778</v>
      </c>
      <c r="F60" s="37">
        <f t="shared" si="7"/>
        <v>125924</v>
      </c>
      <c r="G60" s="57">
        <f t="shared" si="8"/>
        <v>0.99602433589859496</v>
      </c>
    </row>
    <row r="61" spans="2:11" s="4" customFormat="1" ht="24.75" customHeight="1" x14ac:dyDescent="0.25">
      <c r="B61" s="50" t="s">
        <v>90</v>
      </c>
      <c r="C61" s="37">
        <v>99849057</v>
      </c>
      <c r="D61" s="37">
        <v>174078110</v>
      </c>
      <c r="E61" s="37">
        <v>162776129</v>
      </c>
      <c r="F61" s="37">
        <f t="shared" si="7"/>
        <v>11301981</v>
      </c>
      <c r="G61" s="57">
        <f t="shared" si="8"/>
        <v>0.9350752314578783</v>
      </c>
    </row>
    <row r="62" spans="2:11" s="4" customFormat="1" ht="24.75" customHeight="1" x14ac:dyDescent="0.25">
      <c r="B62" s="50" t="s">
        <v>91</v>
      </c>
      <c r="C62" s="37">
        <v>40119559</v>
      </c>
      <c r="D62" s="37">
        <v>59739610</v>
      </c>
      <c r="E62" s="37">
        <v>59150456</v>
      </c>
      <c r="F62" s="37">
        <f t="shared" si="7"/>
        <v>589154</v>
      </c>
      <c r="G62" s="57">
        <f t="shared" si="8"/>
        <v>0.99013796708749857</v>
      </c>
    </row>
    <row r="63" spans="2:11" s="4" customFormat="1" ht="24.75" customHeight="1" x14ac:dyDescent="0.25">
      <c r="B63" s="50" t="s">
        <v>92</v>
      </c>
      <c r="C63" s="37">
        <v>49369457</v>
      </c>
      <c r="D63" s="37">
        <v>74127247</v>
      </c>
      <c r="E63" s="37">
        <v>72605928</v>
      </c>
      <c r="F63" s="37">
        <f t="shared" si="7"/>
        <v>1521319</v>
      </c>
      <c r="G63" s="57">
        <f t="shared" si="8"/>
        <v>0.97947692567079958</v>
      </c>
      <c r="K63" s="12"/>
    </row>
    <row r="64" spans="2:11" s="4" customFormat="1" ht="24.75" customHeight="1" x14ac:dyDescent="0.25">
      <c r="B64" s="50" t="s">
        <v>93</v>
      </c>
      <c r="C64" s="37">
        <v>48204890</v>
      </c>
      <c r="D64" s="37">
        <v>71329979</v>
      </c>
      <c r="E64" s="37">
        <v>68211449</v>
      </c>
      <c r="F64" s="37">
        <f t="shared" si="7"/>
        <v>3118530</v>
      </c>
      <c r="G64" s="57">
        <f t="shared" si="8"/>
        <v>0.95628023386912819</v>
      </c>
    </row>
    <row r="65" spans="2:49" s="4" customFormat="1" ht="24.75" customHeight="1" x14ac:dyDescent="0.25">
      <c r="B65" s="50" t="s">
        <v>94</v>
      </c>
      <c r="C65" s="37">
        <v>68314509</v>
      </c>
      <c r="D65" s="37">
        <v>129462976</v>
      </c>
      <c r="E65" s="37">
        <v>111530748</v>
      </c>
      <c r="F65" s="37">
        <f t="shared" si="7"/>
        <v>17932228</v>
      </c>
      <c r="G65" s="57">
        <f t="shared" si="8"/>
        <v>0.86148759626844973</v>
      </c>
    </row>
    <row r="66" spans="2:49" s="4" customFormat="1" ht="24.75" customHeight="1" x14ac:dyDescent="0.25">
      <c r="B66" s="50" t="s">
        <v>95</v>
      </c>
      <c r="C66" s="37">
        <v>86632274</v>
      </c>
      <c r="D66" s="37">
        <v>101906490</v>
      </c>
      <c r="E66" s="37">
        <v>97291003</v>
      </c>
      <c r="F66" s="37">
        <f t="shared" si="7"/>
        <v>4615487</v>
      </c>
      <c r="G66" s="57">
        <f t="shared" si="8"/>
        <v>0.95470860589938877</v>
      </c>
    </row>
    <row r="67" spans="2:49" s="4" customFormat="1" ht="24.75" customHeight="1" x14ac:dyDescent="0.25">
      <c r="B67" s="50" t="s">
        <v>96</v>
      </c>
      <c r="C67" s="37">
        <v>16456437</v>
      </c>
      <c r="D67" s="37">
        <v>26803543</v>
      </c>
      <c r="E67" s="37">
        <v>25480711</v>
      </c>
      <c r="F67" s="37">
        <f t="shared" si="7"/>
        <v>1322832</v>
      </c>
      <c r="G67" s="57">
        <f t="shared" si="8"/>
        <v>0.9506471215391189</v>
      </c>
    </row>
    <row r="68" spans="2:49" s="4" customFormat="1" ht="24.75" customHeight="1" x14ac:dyDescent="0.25">
      <c r="B68" s="50" t="s">
        <v>97</v>
      </c>
      <c r="C68" s="37">
        <v>30074384</v>
      </c>
      <c r="D68" s="37">
        <v>47884872</v>
      </c>
      <c r="E68" s="37">
        <v>44455147</v>
      </c>
      <c r="F68" s="37">
        <f t="shared" si="7"/>
        <v>3429725</v>
      </c>
      <c r="G68" s="57">
        <f t="shared" si="8"/>
        <v>0.92837560472125724</v>
      </c>
    </row>
    <row r="69" spans="2:49" s="4" customFormat="1" ht="24.75" customHeight="1" x14ac:dyDescent="0.25">
      <c r="B69" s="50" t="s">
        <v>98</v>
      </c>
      <c r="C69" s="37">
        <v>19461405</v>
      </c>
      <c r="D69" s="37">
        <v>31729518</v>
      </c>
      <c r="E69" s="37">
        <v>30448827</v>
      </c>
      <c r="F69" s="37">
        <f t="shared" si="7"/>
        <v>1280691</v>
      </c>
      <c r="G69" s="57">
        <f t="shared" si="8"/>
        <v>0.9596372374771025</v>
      </c>
    </row>
    <row r="70" spans="2:49" s="4" customFormat="1" ht="24.75" customHeight="1" x14ac:dyDescent="0.25">
      <c r="B70" s="50" t="s">
        <v>99</v>
      </c>
      <c r="C70" s="37">
        <v>12414785</v>
      </c>
      <c r="D70" s="37">
        <v>19674730</v>
      </c>
      <c r="E70" s="37">
        <v>18819283</v>
      </c>
      <c r="F70" s="37">
        <f t="shared" si="7"/>
        <v>855447</v>
      </c>
      <c r="G70" s="57">
        <f t="shared" si="8"/>
        <v>0.95652052150143863</v>
      </c>
    </row>
    <row r="71" spans="2:49" s="4" customFormat="1" ht="24.75" customHeight="1" x14ac:dyDescent="0.25">
      <c r="B71" s="50" t="s">
        <v>100</v>
      </c>
      <c r="C71" s="37">
        <v>42058622</v>
      </c>
      <c r="D71" s="37">
        <v>85311857</v>
      </c>
      <c r="E71" s="37">
        <v>80663196</v>
      </c>
      <c r="F71" s="37">
        <f t="shared" si="7"/>
        <v>4648661</v>
      </c>
      <c r="G71" s="57">
        <f t="shared" si="8"/>
        <v>0.94550979004008784</v>
      </c>
    </row>
    <row r="72" spans="2:49" s="4" customFormat="1" ht="30.75" customHeight="1" x14ac:dyDescent="0.2">
      <c r="B72" s="58"/>
      <c r="C72" s="59"/>
      <c r="D72" s="59"/>
      <c r="E72" s="59"/>
      <c r="F72" s="59"/>
      <c r="G72" s="60"/>
      <c r="I72" s="12"/>
      <c r="J72" s="12"/>
      <c r="K72" s="12"/>
    </row>
    <row r="73" spans="2:49" s="4" customFormat="1" ht="21.75" customHeight="1" x14ac:dyDescent="0.25">
      <c r="B73" s="104" t="s">
        <v>39</v>
      </c>
      <c r="C73" s="104"/>
      <c r="D73" s="104"/>
      <c r="E73" s="104"/>
      <c r="F73" s="104"/>
      <c r="G73" s="104"/>
    </row>
    <row r="74" spans="2:49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9">SUM(D76:D80)</f>
        <v>2553441925</v>
      </c>
      <c r="E74" s="54">
        <f t="shared" si="9"/>
        <v>2441335586</v>
      </c>
      <c r="F74" s="54">
        <f t="shared" si="9"/>
        <v>112106339</v>
      </c>
      <c r="G74" s="55">
        <f>E74/D74</f>
        <v>0.95609599031706982</v>
      </c>
    </row>
    <row r="75" spans="2:49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109"/>
      <c r="AO75" s="91"/>
      <c r="AP75" s="91"/>
    </row>
    <row r="76" spans="2:49" s="4" customFormat="1" ht="21.75" customHeight="1" x14ac:dyDescent="0.25">
      <c r="B76" s="77" t="s">
        <v>22</v>
      </c>
      <c r="C76" s="37">
        <v>1878096294</v>
      </c>
      <c r="D76" s="37">
        <v>2274471864</v>
      </c>
      <c r="E76" s="37">
        <v>2219491299</v>
      </c>
      <c r="F76" s="37">
        <f>+D76-E76</f>
        <v>54980565</v>
      </c>
      <c r="G76" s="79">
        <f>E76/D76</f>
        <v>0.97582710699999231</v>
      </c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91"/>
      <c r="AP76" s="91"/>
      <c r="AQ76" s="91"/>
      <c r="AR76" s="91"/>
      <c r="AS76" s="91"/>
      <c r="AT76" s="91"/>
      <c r="AU76" s="91"/>
      <c r="AV76" s="91"/>
      <c r="AW76" s="91"/>
    </row>
    <row r="77" spans="2:49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14168046</v>
      </c>
      <c r="F77" s="37">
        <f t="shared" ref="F77:F80" si="10">+D77-E77</f>
        <v>6355791</v>
      </c>
      <c r="G77" s="57">
        <f>E77/D77</f>
        <v>0.69032150274824344</v>
      </c>
      <c r="Z77" s="109"/>
      <c r="AA77" s="110" t="s">
        <v>26</v>
      </c>
      <c r="AB77" s="110" t="s">
        <v>4</v>
      </c>
      <c r="AC77" s="110" t="s">
        <v>5</v>
      </c>
      <c r="AD77" s="110" t="s">
        <v>6</v>
      </c>
      <c r="AE77" s="110" t="s">
        <v>7</v>
      </c>
      <c r="AF77" s="109" t="s">
        <v>7</v>
      </c>
      <c r="AG77" s="109"/>
      <c r="AH77" s="109"/>
      <c r="AI77" s="109"/>
      <c r="AJ77" s="109"/>
      <c r="AK77" s="109"/>
      <c r="AL77" s="109"/>
      <c r="AM77" s="109"/>
      <c r="AN77" s="109"/>
      <c r="AO77" s="91"/>
      <c r="AP77" s="91"/>
      <c r="AQ77" s="91"/>
      <c r="AR77" s="91"/>
      <c r="AS77" s="91"/>
      <c r="AT77" s="91"/>
      <c r="AU77" s="91"/>
      <c r="AV77" s="91"/>
      <c r="AW77" s="91"/>
    </row>
    <row r="78" spans="2:49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60788157</v>
      </c>
      <c r="F78" s="37">
        <f t="shared" si="10"/>
        <v>1355314</v>
      </c>
      <c r="G78" s="57">
        <f>E78/D78</f>
        <v>0.97819056486239719</v>
      </c>
      <c r="Z78" s="109"/>
      <c r="AA78" s="82" t="s">
        <v>65</v>
      </c>
      <c r="AB78" s="111">
        <v>1246283895</v>
      </c>
      <c r="AC78" s="111">
        <v>1462805954</v>
      </c>
      <c r="AD78" s="111">
        <v>1455587399</v>
      </c>
      <c r="AE78" s="112">
        <v>0.9950652682399459</v>
      </c>
      <c r="AF78" s="109">
        <v>0.76043584672962938</v>
      </c>
      <c r="AG78" s="109"/>
      <c r="AH78" s="109"/>
      <c r="AI78" s="109"/>
      <c r="AJ78" s="109"/>
      <c r="AK78" s="109"/>
      <c r="AL78" s="109"/>
      <c r="AM78" s="109"/>
      <c r="AN78" s="109"/>
      <c r="AO78" s="91"/>
      <c r="AP78" s="91"/>
      <c r="AQ78" s="91"/>
      <c r="AR78" s="91"/>
      <c r="AS78" s="91"/>
      <c r="AT78" s="91"/>
      <c r="AU78" s="91"/>
      <c r="AV78" s="91"/>
      <c r="AW78" s="91"/>
    </row>
    <row r="79" spans="2:49" s="4" customFormat="1" ht="21.75" customHeight="1" x14ac:dyDescent="0.25">
      <c r="B79" s="50" t="s">
        <v>23</v>
      </c>
      <c r="C79" s="37">
        <v>2146353</v>
      </c>
      <c r="D79" s="37">
        <v>100014459</v>
      </c>
      <c r="E79" s="37">
        <v>79709136</v>
      </c>
      <c r="F79" s="37">
        <f t="shared" si="10"/>
        <v>20305323</v>
      </c>
      <c r="G79" s="57">
        <f>E79/D79</f>
        <v>0.79697612522205419</v>
      </c>
      <c r="I79" s="12"/>
      <c r="K79" s="12"/>
      <c r="Z79" s="109"/>
      <c r="AA79" s="82" t="s">
        <v>63</v>
      </c>
      <c r="AB79" s="111">
        <v>508153979</v>
      </c>
      <c r="AC79" s="111">
        <v>788696468</v>
      </c>
      <c r="AD79" s="111">
        <v>745427175</v>
      </c>
      <c r="AE79" s="112">
        <v>0.94513821887687222</v>
      </c>
      <c r="AF79" s="109">
        <v>0.67159349894863241</v>
      </c>
      <c r="AG79" s="109"/>
      <c r="AH79" s="109"/>
      <c r="AI79" s="109"/>
      <c r="AJ79" s="109"/>
      <c r="AK79" s="109"/>
      <c r="AL79" s="109"/>
      <c r="AM79" s="109"/>
      <c r="AN79" s="109"/>
      <c r="AO79" s="91"/>
      <c r="AP79" s="91"/>
      <c r="AQ79" s="91"/>
      <c r="AR79" s="91"/>
      <c r="AS79" s="91"/>
      <c r="AT79" s="91"/>
      <c r="AU79" s="91"/>
      <c r="AV79" s="91"/>
      <c r="AW79" s="91"/>
    </row>
    <row r="80" spans="2:49" s="4" customFormat="1" ht="21.75" customHeight="1" x14ac:dyDescent="0.25">
      <c r="B80" s="77" t="s">
        <v>24</v>
      </c>
      <c r="C80" s="37">
        <v>60024288</v>
      </c>
      <c r="D80" s="37">
        <v>96288294</v>
      </c>
      <c r="E80" s="37">
        <v>67178948</v>
      </c>
      <c r="F80" s="37">
        <f t="shared" si="10"/>
        <v>29109346</v>
      </c>
      <c r="G80" s="57">
        <f>E80/D80</f>
        <v>0.69768551512606503</v>
      </c>
      <c r="Z80" s="109"/>
      <c r="AA80" s="82" t="s">
        <v>67</v>
      </c>
      <c r="AB80" s="111">
        <v>81441966</v>
      </c>
      <c r="AC80" s="111">
        <v>91711526</v>
      </c>
      <c r="AD80" s="111">
        <v>91609733</v>
      </c>
      <c r="AE80" s="112">
        <v>0.99889007407858421</v>
      </c>
      <c r="AF80" s="109">
        <v>0.76793675742624357</v>
      </c>
      <c r="AG80" s="109"/>
      <c r="AH80" s="109"/>
      <c r="AI80" s="109"/>
      <c r="AJ80" s="109"/>
      <c r="AK80" s="109"/>
      <c r="AL80" s="109"/>
      <c r="AM80" s="109"/>
      <c r="AN80" s="109"/>
      <c r="AO80" s="91"/>
      <c r="AP80" s="91"/>
      <c r="AQ80" s="91"/>
      <c r="AR80" s="91"/>
      <c r="AS80" s="91"/>
      <c r="AT80" s="91"/>
      <c r="AU80" s="91"/>
      <c r="AV80" s="91"/>
      <c r="AW80" s="91"/>
    </row>
    <row r="81" spans="2:49" s="4" customFormat="1" ht="23.25" customHeight="1" x14ac:dyDescent="0.15">
      <c r="B81" s="13"/>
      <c r="C81" s="11"/>
      <c r="D81" s="11"/>
      <c r="E81" s="11"/>
      <c r="F81" s="11"/>
      <c r="G81" s="18"/>
      <c r="Z81" s="109"/>
      <c r="AA81" s="82" t="s">
        <v>107</v>
      </c>
      <c r="AB81" s="111">
        <v>46890836</v>
      </c>
      <c r="AC81" s="111">
        <v>45720198</v>
      </c>
      <c r="AD81" s="111">
        <v>39345761</v>
      </c>
      <c r="AE81" s="112">
        <v>0.86057722234711231</v>
      </c>
      <c r="AF81" s="109">
        <v>0.3937649101464209</v>
      </c>
      <c r="AG81" s="109"/>
      <c r="AH81" s="109"/>
      <c r="AI81" s="109"/>
      <c r="AJ81" s="109"/>
      <c r="AK81" s="109"/>
      <c r="AL81" s="109"/>
      <c r="AM81" s="109"/>
      <c r="AN81" s="109"/>
      <c r="AO81" s="91"/>
      <c r="AP81" s="91"/>
      <c r="AQ81" s="91"/>
      <c r="AR81" s="91"/>
      <c r="AS81" s="91"/>
      <c r="AT81" s="91"/>
      <c r="AU81" s="91"/>
      <c r="AV81" s="91"/>
      <c r="AW81" s="91"/>
    </row>
    <row r="82" spans="2:49" s="4" customFormat="1" ht="25.5" customHeight="1" x14ac:dyDescent="0.25">
      <c r="B82" s="104" t="s">
        <v>40</v>
      </c>
      <c r="C82" s="104"/>
      <c r="D82" s="104"/>
      <c r="E82" s="104"/>
      <c r="F82" s="104"/>
      <c r="G82" s="104"/>
      <c r="Z82" s="109"/>
      <c r="AA82" s="82" t="s">
        <v>68</v>
      </c>
      <c r="AB82" s="111">
        <v>55493470</v>
      </c>
      <c r="AC82" s="111">
        <v>64258699</v>
      </c>
      <c r="AD82" s="111">
        <v>50383493</v>
      </c>
      <c r="AE82" s="112">
        <v>0.78407272142251117</v>
      </c>
      <c r="AF82" s="109">
        <v>0.55834262999940287</v>
      </c>
      <c r="AG82" s="109"/>
      <c r="AH82" s="109"/>
      <c r="AI82" s="109"/>
      <c r="AJ82" s="109"/>
      <c r="AK82" s="109"/>
      <c r="AL82" s="109"/>
      <c r="AM82" s="109"/>
      <c r="AN82" s="109"/>
      <c r="AO82" s="91"/>
      <c r="AP82" s="91"/>
      <c r="AQ82" s="91"/>
      <c r="AR82" s="91"/>
      <c r="AS82" s="91"/>
      <c r="AT82" s="91"/>
      <c r="AU82" s="91"/>
      <c r="AV82" s="91"/>
      <c r="AW82" s="91"/>
    </row>
    <row r="83" spans="2:49" s="4" customFormat="1" ht="19.5" customHeight="1" x14ac:dyDescent="0.25">
      <c r="B83" s="53" t="s">
        <v>3</v>
      </c>
      <c r="C83" s="54">
        <f>SUM(C85:C105)</f>
        <v>1990228043</v>
      </c>
      <c r="D83" s="54">
        <f>SUM(D85:D105)</f>
        <v>2553441925</v>
      </c>
      <c r="E83" s="54">
        <f t="shared" ref="E83:F83" si="11">SUM(E85:E105)</f>
        <v>2441335588</v>
      </c>
      <c r="F83" s="54">
        <f t="shared" si="11"/>
        <v>112106337</v>
      </c>
      <c r="G83" s="55">
        <f>E83/D83</f>
        <v>0.95609599110032628</v>
      </c>
      <c r="Z83" s="109"/>
      <c r="AA83" s="82" t="s">
        <v>58</v>
      </c>
      <c r="AB83" s="111">
        <v>36387504</v>
      </c>
      <c r="AC83" s="111">
        <v>43140997</v>
      </c>
      <c r="AD83" s="111">
        <v>20848489</v>
      </c>
      <c r="AE83" s="112">
        <v>0.48326395887420032</v>
      </c>
      <c r="AF83" s="109">
        <v>0.19104963103529649</v>
      </c>
      <c r="AG83" s="109"/>
      <c r="AH83" s="109"/>
      <c r="AI83" s="109"/>
      <c r="AJ83" s="109"/>
      <c r="AK83" s="109"/>
      <c r="AL83" s="109"/>
      <c r="AM83" s="109"/>
      <c r="AN83" s="109"/>
      <c r="AO83" s="91"/>
      <c r="AP83" s="91"/>
      <c r="AQ83" s="91"/>
      <c r="AR83" s="91"/>
      <c r="AS83" s="91"/>
      <c r="AT83" s="91"/>
      <c r="AU83" s="91"/>
      <c r="AV83" s="91"/>
      <c r="AW83" s="91"/>
    </row>
    <row r="84" spans="2:49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  <c r="Z84" s="109"/>
      <c r="AA84" s="82" t="s">
        <v>53</v>
      </c>
      <c r="AB84" s="111">
        <v>8878884</v>
      </c>
      <c r="AC84" s="111">
        <v>23909213</v>
      </c>
      <c r="AD84" s="111">
        <v>19031848</v>
      </c>
      <c r="AE84" s="112">
        <v>0.79600478694133514</v>
      </c>
      <c r="AF84" s="109">
        <v>0.55394146768991592</v>
      </c>
      <c r="AG84" s="109"/>
      <c r="AH84" s="109"/>
      <c r="AI84" s="109"/>
      <c r="AJ84" s="109"/>
      <c r="AK84" s="109"/>
      <c r="AL84" s="109"/>
      <c r="AM84" s="109"/>
      <c r="AN84" s="109"/>
      <c r="AO84" s="91"/>
      <c r="AP84" s="91"/>
      <c r="AQ84" s="91"/>
      <c r="AR84" s="91"/>
      <c r="AS84" s="91"/>
      <c r="AT84" s="91"/>
      <c r="AU84" s="91"/>
      <c r="AV84" s="91"/>
      <c r="AW84" s="91"/>
    </row>
    <row r="85" spans="2:49" s="4" customFormat="1" ht="24" customHeight="1" x14ac:dyDescent="0.25">
      <c r="B85" s="50" t="s">
        <v>48</v>
      </c>
      <c r="C85" s="37">
        <v>46890836</v>
      </c>
      <c r="D85" s="37">
        <v>45720198</v>
      </c>
      <c r="E85" s="37">
        <v>39345761</v>
      </c>
      <c r="F85" s="37">
        <f>+D85-E85</f>
        <v>6374437</v>
      </c>
      <c r="G85" s="57">
        <f>E85/D85</f>
        <v>0.86057722234711231</v>
      </c>
      <c r="Z85" s="109"/>
      <c r="AA85" s="109" t="s">
        <v>106</v>
      </c>
      <c r="AB85" s="113">
        <v>6697509</v>
      </c>
      <c r="AC85" s="113">
        <v>33198870</v>
      </c>
      <c r="AD85" s="113">
        <v>19101690</v>
      </c>
      <c r="AE85" s="112">
        <v>0.57537169186782566</v>
      </c>
      <c r="AF85" s="109">
        <v>0.31408359029215716</v>
      </c>
      <c r="AG85" s="109"/>
      <c r="AH85" s="109"/>
      <c r="AI85" s="109"/>
      <c r="AJ85" s="109"/>
      <c r="AK85" s="109"/>
      <c r="AL85" s="109"/>
      <c r="AM85" s="109"/>
      <c r="AN85" s="109"/>
      <c r="AO85" s="91"/>
      <c r="AP85" s="91"/>
      <c r="AQ85" s="91"/>
      <c r="AR85" s="91"/>
      <c r="AS85" s="91"/>
      <c r="AT85" s="91"/>
      <c r="AU85" s="91"/>
      <c r="AV85" s="91"/>
      <c r="AW85" s="91"/>
    </row>
    <row r="86" spans="2:49" s="4" customFormat="1" ht="24" customHeight="1" x14ac:dyDescent="0.25">
      <c r="B86" s="50" t="s">
        <v>49</v>
      </c>
      <c r="C86" s="37">
        <v>2134963</v>
      </c>
      <c r="D86" s="37">
        <v>7149752</v>
      </c>
      <c r="E86" s="37">
        <v>6037048</v>
      </c>
      <c r="F86" s="37">
        <f t="shared" ref="F86:F105" si="12">+D86-E86</f>
        <v>1112704</v>
      </c>
      <c r="G86" s="57">
        <f t="shared" ref="G86:G105" si="13">E86/D86</f>
        <v>0.84437166491928672</v>
      </c>
      <c r="Z86" s="109"/>
      <c r="AA86" s="114"/>
      <c r="AB86" s="115">
        <f>SUM(AB78:AB85)</f>
        <v>1990228043</v>
      </c>
      <c r="AC86" s="115">
        <f>SUM(AC78:AC85)</f>
        <v>2553441925</v>
      </c>
      <c r="AD86" s="115">
        <f>SUM(AD78:AD85)</f>
        <v>2441335588</v>
      </c>
      <c r="AE86" s="114"/>
      <c r="AF86" s="109"/>
      <c r="AG86" s="109"/>
      <c r="AH86" s="109"/>
      <c r="AI86" s="109"/>
      <c r="AJ86" s="109"/>
      <c r="AK86" s="109"/>
      <c r="AL86" s="109"/>
      <c r="AM86" s="109"/>
      <c r="AN86" s="109"/>
      <c r="AO86" s="91"/>
      <c r="AP86" s="91"/>
      <c r="AQ86" s="91"/>
      <c r="AR86" s="91"/>
      <c r="AS86" s="91"/>
      <c r="AT86" s="91"/>
      <c r="AU86" s="91"/>
      <c r="AV86" s="91"/>
      <c r="AW86" s="91"/>
    </row>
    <row r="87" spans="2:49" s="4" customFormat="1" ht="24" customHeight="1" x14ac:dyDescent="0.25">
      <c r="B87" s="50" t="s">
        <v>50</v>
      </c>
      <c r="C87" s="37">
        <v>388508</v>
      </c>
      <c r="D87" s="37">
        <v>1925628</v>
      </c>
      <c r="E87" s="37">
        <v>1216449</v>
      </c>
      <c r="F87" s="37">
        <f t="shared" si="12"/>
        <v>709179</v>
      </c>
      <c r="G87" s="57">
        <f t="shared" si="13"/>
        <v>0.63171547152409502</v>
      </c>
      <c r="Z87" s="109"/>
      <c r="AA87" s="114"/>
      <c r="AB87" s="114"/>
      <c r="AC87" s="114"/>
      <c r="AD87" s="114"/>
      <c r="AE87" s="114"/>
      <c r="AF87" s="109"/>
      <c r="AG87" s="109"/>
      <c r="AH87" s="109"/>
      <c r="AI87" s="109"/>
      <c r="AJ87" s="109"/>
      <c r="AK87" s="109"/>
      <c r="AL87" s="109"/>
      <c r="AM87" s="109"/>
      <c r="AN87" s="109"/>
      <c r="AO87" s="91"/>
      <c r="AP87" s="91"/>
      <c r="AQ87" s="91"/>
      <c r="AR87" s="91"/>
      <c r="AS87" s="91"/>
      <c r="AT87" s="91"/>
      <c r="AU87" s="91"/>
      <c r="AV87" s="91"/>
      <c r="AW87" s="91"/>
    </row>
    <row r="88" spans="2:49" s="4" customFormat="1" ht="24" customHeight="1" x14ac:dyDescent="0.25">
      <c r="B88" s="50" t="s">
        <v>51</v>
      </c>
      <c r="C88" s="37">
        <v>78624</v>
      </c>
      <c r="D88" s="37">
        <v>199256</v>
      </c>
      <c r="E88" s="37">
        <v>194325</v>
      </c>
      <c r="F88" s="37">
        <f t="shared" si="12"/>
        <v>4931</v>
      </c>
      <c r="G88" s="57">
        <f t="shared" si="13"/>
        <v>0.97525294094029791</v>
      </c>
      <c r="Z88" s="109"/>
      <c r="AA88" s="114"/>
      <c r="AB88" s="114"/>
      <c r="AC88" s="114"/>
      <c r="AD88" s="114"/>
      <c r="AE88" s="114"/>
      <c r="AF88" s="109"/>
      <c r="AG88" s="109"/>
      <c r="AH88" s="109"/>
      <c r="AI88" s="109"/>
      <c r="AJ88" s="109"/>
      <c r="AK88" s="109"/>
      <c r="AL88" s="109"/>
      <c r="AM88" s="109"/>
      <c r="AN88" s="109"/>
      <c r="AO88" s="91"/>
      <c r="AP88" s="91"/>
      <c r="AQ88" s="91"/>
      <c r="AR88" s="91"/>
      <c r="AS88" s="91"/>
      <c r="AT88" s="91"/>
      <c r="AU88" s="91"/>
      <c r="AV88" s="91"/>
      <c r="AW88" s="91"/>
    </row>
    <row r="89" spans="2:49" s="4" customFormat="1" ht="24" customHeight="1" x14ac:dyDescent="0.25">
      <c r="B89" s="50" t="s">
        <v>52</v>
      </c>
      <c r="C89" s="37">
        <v>73212</v>
      </c>
      <c r="D89" s="37">
        <v>356698</v>
      </c>
      <c r="E89" s="37">
        <v>354310</v>
      </c>
      <c r="F89" s="37">
        <f t="shared" si="12"/>
        <v>2388</v>
      </c>
      <c r="G89" s="57">
        <f t="shared" si="13"/>
        <v>0.99330526103314287</v>
      </c>
      <c r="Z89" s="109"/>
      <c r="AA89" s="114"/>
      <c r="AB89" s="114"/>
      <c r="AC89" s="114"/>
      <c r="AD89" s="114"/>
      <c r="AE89" s="114"/>
      <c r="AF89" s="109"/>
      <c r="AG89" s="109"/>
      <c r="AH89" s="109"/>
      <c r="AI89" s="109"/>
      <c r="AJ89" s="109"/>
      <c r="AK89" s="109"/>
      <c r="AL89" s="109"/>
      <c r="AM89" s="109"/>
      <c r="AN89" s="109"/>
      <c r="AO89" s="91"/>
      <c r="AP89" s="91"/>
      <c r="AQ89" s="91"/>
      <c r="AR89" s="91"/>
      <c r="AS89" s="91"/>
      <c r="AT89" s="91"/>
      <c r="AU89" s="91"/>
      <c r="AV89" s="91"/>
      <c r="AW89" s="91"/>
    </row>
    <row r="90" spans="2:49" s="4" customFormat="1" ht="24" customHeight="1" x14ac:dyDescent="0.25">
      <c r="B90" s="50" t="s">
        <v>53</v>
      </c>
      <c r="C90" s="37">
        <v>8878884</v>
      </c>
      <c r="D90" s="37">
        <v>23909213</v>
      </c>
      <c r="E90" s="37">
        <v>19031848</v>
      </c>
      <c r="F90" s="37">
        <f t="shared" si="12"/>
        <v>4877365</v>
      </c>
      <c r="G90" s="57">
        <f t="shared" si="13"/>
        <v>0.79600478694133514</v>
      </c>
      <c r="Z90" s="109"/>
      <c r="AA90" s="114"/>
      <c r="AB90" s="114"/>
      <c r="AC90" s="114"/>
      <c r="AD90" s="114"/>
      <c r="AE90" s="114"/>
      <c r="AF90" s="114"/>
      <c r="AG90" s="109"/>
      <c r="AH90" s="109"/>
      <c r="AI90" s="109"/>
      <c r="AJ90" s="109"/>
      <c r="AK90" s="109"/>
      <c r="AL90" s="109"/>
      <c r="AM90" s="109"/>
      <c r="AN90" s="109"/>
      <c r="AO90" s="91"/>
      <c r="AP90" s="91"/>
      <c r="AQ90" s="91"/>
      <c r="AR90" s="91"/>
      <c r="AS90" s="91"/>
      <c r="AT90" s="91"/>
      <c r="AU90" s="91"/>
      <c r="AV90" s="91"/>
      <c r="AW90" s="91"/>
    </row>
    <row r="91" spans="2:49" s="4" customFormat="1" ht="24" customHeight="1" x14ac:dyDescent="0.25">
      <c r="B91" s="50" t="s">
        <v>54</v>
      </c>
      <c r="C91" s="37">
        <v>49443</v>
      </c>
      <c r="D91" s="37">
        <v>222819</v>
      </c>
      <c r="E91" s="37">
        <v>198598</v>
      </c>
      <c r="F91" s="37">
        <f t="shared" si="12"/>
        <v>24221</v>
      </c>
      <c r="G91" s="57">
        <f t="shared" si="13"/>
        <v>0.89129742077650465</v>
      </c>
      <c r="Z91" s="109"/>
      <c r="AA91" s="114"/>
      <c r="AB91" s="114"/>
      <c r="AC91" s="114"/>
      <c r="AD91" s="114"/>
      <c r="AE91" s="114"/>
      <c r="AF91" s="114"/>
      <c r="AG91" s="109"/>
      <c r="AH91" s="109"/>
      <c r="AI91" s="109"/>
      <c r="AJ91" s="109"/>
      <c r="AK91" s="109"/>
      <c r="AL91" s="109"/>
      <c r="AM91" s="109"/>
      <c r="AN91" s="109"/>
      <c r="AO91" s="91"/>
      <c r="AP91" s="91"/>
      <c r="AQ91" s="91"/>
      <c r="AR91" s="91"/>
      <c r="AS91" s="91"/>
      <c r="AT91" s="91"/>
      <c r="AU91" s="91"/>
      <c r="AV91" s="91"/>
      <c r="AW91" s="91"/>
    </row>
    <row r="92" spans="2:49" s="4" customFormat="1" ht="24" customHeight="1" x14ac:dyDescent="0.25">
      <c r="B92" s="50" t="s">
        <v>55</v>
      </c>
      <c r="C92" s="37">
        <v>1441</v>
      </c>
      <c r="D92" s="37">
        <v>599321</v>
      </c>
      <c r="E92" s="37">
        <v>217717</v>
      </c>
      <c r="F92" s="37">
        <f t="shared" si="12"/>
        <v>381604</v>
      </c>
      <c r="G92" s="57">
        <f t="shared" si="13"/>
        <v>0.36327277035178146</v>
      </c>
      <c r="Z92" s="109"/>
      <c r="AA92" s="114"/>
      <c r="AB92" s="114"/>
      <c r="AC92" s="114"/>
      <c r="AD92" s="114"/>
      <c r="AE92" s="114"/>
      <c r="AF92" s="114"/>
      <c r="AG92" s="109"/>
      <c r="AH92" s="109"/>
      <c r="AI92" s="109"/>
      <c r="AJ92" s="109"/>
      <c r="AK92" s="109"/>
      <c r="AL92" s="109"/>
      <c r="AM92" s="109"/>
      <c r="AN92" s="109"/>
      <c r="AO92" s="91"/>
      <c r="AP92" s="91"/>
      <c r="AQ92" s="91"/>
      <c r="AR92" s="91"/>
      <c r="AS92" s="91"/>
      <c r="AT92" s="91"/>
      <c r="AU92" s="91"/>
      <c r="AV92" s="91"/>
      <c r="AW92" s="91"/>
    </row>
    <row r="93" spans="2:49" s="4" customFormat="1" ht="24" customHeight="1" x14ac:dyDescent="0.25">
      <c r="B93" s="50" t="s">
        <v>56</v>
      </c>
      <c r="C93" s="37">
        <v>12030</v>
      </c>
      <c r="D93" s="37">
        <v>862970</v>
      </c>
      <c r="E93" s="37">
        <v>319672</v>
      </c>
      <c r="F93" s="37">
        <f t="shared" si="12"/>
        <v>543298</v>
      </c>
      <c r="G93" s="57">
        <f t="shared" si="13"/>
        <v>0.37043234411393211</v>
      </c>
      <c r="Z93" s="109"/>
      <c r="AA93" s="114"/>
      <c r="AB93" s="114"/>
      <c r="AC93" s="114"/>
      <c r="AD93" s="114"/>
      <c r="AE93" s="114"/>
      <c r="AF93" s="114"/>
      <c r="AG93" s="109"/>
      <c r="AH93" s="109"/>
      <c r="AI93" s="109"/>
      <c r="AJ93" s="109"/>
      <c r="AK93" s="109"/>
      <c r="AL93" s="109"/>
      <c r="AM93" s="109"/>
      <c r="AN93" s="109"/>
      <c r="AO93" s="91"/>
      <c r="AP93" s="91"/>
      <c r="AQ93" s="91"/>
      <c r="AR93" s="91"/>
      <c r="AS93" s="91"/>
      <c r="AT93" s="91"/>
      <c r="AU93" s="91"/>
      <c r="AV93" s="91"/>
      <c r="AW93" s="91"/>
    </row>
    <row r="94" spans="2:49" s="4" customFormat="1" ht="24" customHeight="1" x14ac:dyDescent="0.25">
      <c r="B94" s="50" t="s">
        <v>57</v>
      </c>
      <c r="C94" s="37">
        <v>3564</v>
      </c>
      <c r="D94" s="37">
        <v>19163</v>
      </c>
      <c r="E94" s="37">
        <v>11945</v>
      </c>
      <c r="F94" s="37">
        <f t="shared" si="12"/>
        <v>7218</v>
      </c>
      <c r="G94" s="57">
        <f t="shared" si="13"/>
        <v>0.62333663831341646</v>
      </c>
      <c r="Z94" s="109"/>
      <c r="AA94" s="114"/>
      <c r="AB94" s="114"/>
      <c r="AC94" s="114"/>
      <c r="AD94" s="114"/>
      <c r="AE94" s="114"/>
      <c r="AF94" s="114"/>
      <c r="AG94" s="109"/>
      <c r="AH94" s="109"/>
      <c r="AI94" s="109"/>
      <c r="AJ94" s="109"/>
      <c r="AK94" s="109"/>
      <c r="AL94" s="109"/>
      <c r="AM94" s="109"/>
      <c r="AN94" s="109"/>
      <c r="AO94" s="91"/>
      <c r="AP94" s="91"/>
      <c r="AQ94" s="91"/>
      <c r="AR94" s="91"/>
      <c r="AS94" s="91"/>
      <c r="AT94" s="91"/>
      <c r="AU94" s="91"/>
      <c r="AV94" s="91"/>
      <c r="AW94" s="91"/>
    </row>
    <row r="95" spans="2:49" s="4" customFormat="1" ht="24" customHeight="1" x14ac:dyDescent="0.25">
      <c r="B95" s="50" t="s">
        <v>58</v>
      </c>
      <c r="C95" s="37">
        <v>36387504</v>
      </c>
      <c r="D95" s="37">
        <v>43140997</v>
      </c>
      <c r="E95" s="37">
        <v>20848489</v>
      </c>
      <c r="F95" s="37">
        <f t="shared" si="12"/>
        <v>22292508</v>
      </c>
      <c r="G95" s="57">
        <f t="shared" si="13"/>
        <v>0.48326395887420032</v>
      </c>
      <c r="Z95" s="109"/>
      <c r="AA95" s="114"/>
      <c r="AB95" s="114"/>
      <c r="AC95" s="114"/>
      <c r="AD95" s="114"/>
      <c r="AE95" s="114"/>
      <c r="AF95" s="114"/>
      <c r="AG95" s="109"/>
      <c r="AH95" s="109"/>
      <c r="AI95" s="109"/>
      <c r="AJ95" s="109"/>
      <c r="AK95" s="109"/>
      <c r="AL95" s="109"/>
      <c r="AM95" s="109"/>
      <c r="AN95" s="109"/>
      <c r="AO95" s="91"/>
      <c r="AP95" s="91"/>
      <c r="AQ95" s="91"/>
      <c r="AR95" s="91"/>
      <c r="AS95" s="91"/>
      <c r="AT95" s="91"/>
      <c r="AU95" s="91"/>
      <c r="AV95" s="91"/>
      <c r="AW95" s="91"/>
    </row>
    <row r="96" spans="2:49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1648933</v>
      </c>
      <c r="F96" s="37">
        <f t="shared" si="12"/>
        <v>150305</v>
      </c>
      <c r="G96" s="57">
        <f t="shared" si="13"/>
        <v>0.91646185774199962</v>
      </c>
      <c r="Z96" s="109"/>
      <c r="AA96" s="114"/>
      <c r="AB96" s="114"/>
      <c r="AC96" s="114"/>
      <c r="AD96" s="114"/>
      <c r="AE96" s="114"/>
      <c r="AF96" s="114"/>
      <c r="AG96" s="109"/>
      <c r="AH96" s="109"/>
      <c r="AI96" s="109"/>
      <c r="AJ96" s="109"/>
      <c r="AK96" s="109"/>
      <c r="AL96" s="109"/>
      <c r="AM96" s="109"/>
      <c r="AN96" s="109"/>
      <c r="AO96" s="91"/>
      <c r="AP96" s="91"/>
      <c r="AQ96" s="91"/>
      <c r="AR96" s="91"/>
      <c r="AS96" s="91"/>
      <c r="AT96" s="91"/>
      <c r="AU96" s="91"/>
      <c r="AV96" s="91"/>
      <c r="AW96" s="91"/>
    </row>
    <row r="97" spans="2:49" s="4" customFormat="1" ht="24" customHeight="1" x14ac:dyDescent="0.25">
      <c r="B97" s="50" t="s">
        <v>60</v>
      </c>
      <c r="C97" s="37">
        <v>1156446</v>
      </c>
      <c r="D97" s="37">
        <v>2659461</v>
      </c>
      <c r="E97" s="37">
        <v>2254246</v>
      </c>
      <c r="F97" s="37">
        <f t="shared" si="12"/>
        <v>405215</v>
      </c>
      <c r="G97" s="57">
        <f t="shared" si="13"/>
        <v>0.84763265939978061</v>
      </c>
      <c r="Z97" s="109"/>
      <c r="AA97" s="114"/>
      <c r="AB97" s="114"/>
      <c r="AC97" s="114"/>
      <c r="AD97" s="114"/>
      <c r="AE97" s="114"/>
      <c r="AF97" s="114"/>
      <c r="AG97" s="109"/>
      <c r="AH97" s="109"/>
      <c r="AI97" s="109"/>
      <c r="AJ97" s="109"/>
      <c r="AK97" s="109"/>
      <c r="AL97" s="109"/>
      <c r="AM97" s="109"/>
      <c r="AN97" s="109"/>
      <c r="AO97" s="91"/>
      <c r="AP97" s="91"/>
      <c r="AQ97" s="91"/>
      <c r="AR97" s="91"/>
      <c r="AS97" s="91"/>
      <c r="AT97" s="91"/>
      <c r="AU97" s="91"/>
      <c r="AV97" s="91"/>
      <c r="AW97" s="91"/>
    </row>
    <row r="98" spans="2:49" s="4" customFormat="1" ht="24" customHeight="1" x14ac:dyDescent="0.25">
      <c r="B98" s="50" t="s">
        <v>61</v>
      </c>
      <c r="C98" s="37">
        <v>207513</v>
      </c>
      <c r="D98" s="37">
        <v>14383547</v>
      </c>
      <c r="E98" s="37">
        <v>3795084</v>
      </c>
      <c r="F98" s="37">
        <f t="shared" si="12"/>
        <v>10588463</v>
      </c>
      <c r="G98" s="57">
        <f t="shared" si="13"/>
        <v>0.26384896576623279</v>
      </c>
      <c r="Z98" s="109"/>
      <c r="AA98" s="114"/>
      <c r="AB98" s="114"/>
      <c r="AC98" s="114"/>
      <c r="AD98" s="114"/>
      <c r="AE98" s="114"/>
      <c r="AF98" s="114"/>
      <c r="AG98" s="109"/>
      <c r="AH98" s="109"/>
      <c r="AI98" s="109"/>
      <c r="AJ98" s="109"/>
      <c r="AK98" s="109"/>
      <c r="AL98" s="109"/>
      <c r="AM98" s="109"/>
      <c r="AN98" s="109"/>
      <c r="AO98" s="91"/>
      <c r="AP98" s="91"/>
      <c r="AQ98" s="91"/>
      <c r="AR98" s="91"/>
      <c r="AS98" s="91"/>
      <c r="AT98" s="91"/>
      <c r="AU98" s="91"/>
      <c r="AV98" s="91"/>
      <c r="AW98" s="91"/>
    </row>
    <row r="99" spans="2:49" s="4" customFormat="1" ht="24" customHeight="1" x14ac:dyDescent="0.25">
      <c r="B99" s="50" t="s">
        <v>62</v>
      </c>
      <c r="C99" s="37">
        <v>18940</v>
      </c>
      <c r="D99" s="37">
        <v>13276</v>
      </c>
      <c r="E99" s="37">
        <v>11550</v>
      </c>
      <c r="F99" s="37">
        <f t="shared" si="12"/>
        <v>1726</v>
      </c>
      <c r="G99" s="57">
        <f t="shared" si="13"/>
        <v>0.86999096113287133</v>
      </c>
      <c r="Z99" s="109"/>
      <c r="AA99" s="114"/>
      <c r="AB99" s="114"/>
      <c r="AC99" s="114"/>
      <c r="AD99" s="114"/>
      <c r="AE99" s="114"/>
      <c r="AF99" s="114"/>
      <c r="AG99" s="109"/>
      <c r="AH99" s="109"/>
      <c r="AI99" s="109"/>
      <c r="AJ99" s="109"/>
      <c r="AK99" s="109"/>
      <c r="AL99" s="109"/>
      <c r="AM99" s="109"/>
      <c r="AN99" s="109"/>
      <c r="AO99" s="91"/>
      <c r="AP99" s="91"/>
      <c r="AQ99" s="91"/>
      <c r="AR99" s="91"/>
      <c r="AS99" s="91"/>
      <c r="AT99" s="91"/>
      <c r="AU99" s="91"/>
      <c r="AV99" s="91"/>
      <c r="AW99" s="91"/>
    </row>
    <row r="100" spans="2:49" s="4" customFormat="1" ht="24" customHeight="1" x14ac:dyDescent="0.25">
      <c r="B100" s="50" t="s">
        <v>63</v>
      </c>
      <c r="C100" s="37">
        <v>508153979</v>
      </c>
      <c r="D100" s="37">
        <v>788696468</v>
      </c>
      <c r="E100" s="37">
        <v>745427175</v>
      </c>
      <c r="F100" s="37">
        <f t="shared" si="12"/>
        <v>43269293</v>
      </c>
      <c r="G100" s="57">
        <f t="shared" si="13"/>
        <v>0.94513821887687222</v>
      </c>
      <c r="Z100" s="109"/>
      <c r="AA100" s="114"/>
      <c r="AB100" s="114"/>
      <c r="AC100" s="114"/>
      <c r="AD100" s="114"/>
      <c r="AE100" s="114"/>
      <c r="AF100" s="114"/>
      <c r="AG100" s="109"/>
      <c r="AH100" s="109"/>
      <c r="AI100" s="109"/>
      <c r="AJ100" s="109"/>
      <c r="AK100" s="109"/>
      <c r="AL100" s="109"/>
      <c r="AM100" s="109"/>
      <c r="AN100" s="109"/>
      <c r="AO100" s="91"/>
      <c r="AP100" s="91"/>
      <c r="AQ100" s="91"/>
      <c r="AR100" s="91"/>
      <c r="AS100" s="91"/>
      <c r="AT100" s="91"/>
      <c r="AU100" s="91"/>
      <c r="AV100" s="91"/>
      <c r="AW100" s="91"/>
    </row>
    <row r="101" spans="2:49" s="4" customFormat="1" ht="24" customHeight="1" x14ac:dyDescent="0.25">
      <c r="B101" s="50" t="s">
        <v>64</v>
      </c>
      <c r="C101" s="37">
        <v>19830</v>
      </c>
      <c r="D101" s="37">
        <v>171857</v>
      </c>
      <c r="E101" s="37">
        <v>171857</v>
      </c>
      <c r="F101" s="37">
        <f t="shared" si="12"/>
        <v>0</v>
      </c>
      <c r="G101" s="57">
        <f t="shared" si="13"/>
        <v>1</v>
      </c>
      <c r="Z101" s="109"/>
      <c r="AA101" s="114"/>
      <c r="AB101" s="114"/>
      <c r="AC101" s="114"/>
      <c r="AD101" s="114"/>
      <c r="AE101" s="114"/>
      <c r="AF101" s="114"/>
      <c r="AG101" s="109"/>
      <c r="AH101" s="109"/>
      <c r="AI101" s="109"/>
      <c r="AJ101" s="109"/>
      <c r="AK101" s="109"/>
      <c r="AL101" s="109"/>
      <c r="AM101" s="109"/>
      <c r="AN101" s="109"/>
      <c r="AO101" s="91"/>
      <c r="AP101" s="91"/>
      <c r="AQ101" s="91"/>
      <c r="AR101" s="91"/>
      <c r="AS101" s="91"/>
      <c r="AT101" s="91"/>
      <c r="AU101" s="91"/>
      <c r="AV101" s="91"/>
      <c r="AW101" s="91"/>
    </row>
    <row r="102" spans="2:49" s="4" customFormat="1" ht="24" customHeight="1" x14ac:dyDescent="0.25">
      <c r="B102" s="50" t="s">
        <v>65</v>
      </c>
      <c r="C102" s="37">
        <v>1246283895</v>
      </c>
      <c r="D102" s="37">
        <v>1462805954</v>
      </c>
      <c r="E102" s="37">
        <v>1455587399</v>
      </c>
      <c r="F102" s="37">
        <f t="shared" si="12"/>
        <v>7218555</v>
      </c>
      <c r="G102" s="57">
        <f t="shared" si="13"/>
        <v>0.9950652682399459</v>
      </c>
      <c r="Z102" s="109"/>
      <c r="AA102" s="114"/>
      <c r="AB102" s="114"/>
      <c r="AC102" s="114"/>
      <c r="AD102" s="114"/>
      <c r="AE102" s="114"/>
      <c r="AF102" s="114"/>
      <c r="AG102" s="109"/>
      <c r="AH102" s="109"/>
      <c r="AI102" s="109"/>
      <c r="AJ102" s="109"/>
      <c r="AK102" s="109"/>
      <c r="AL102" s="109"/>
      <c r="AM102" s="109"/>
      <c r="AN102" s="109"/>
      <c r="AO102" s="91"/>
      <c r="AP102" s="91"/>
      <c r="AQ102" s="91"/>
      <c r="AR102" s="91"/>
      <c r="AS102" s="91"/>
      <c r="AT102" s="91"/>
      <c r="AU102" s="91"/>
      <c r="AV102" s="91"/>
      <c r="AW102" s="91"/>
    </row>
    <row r="103" spans="2:49" s="4" customFormat="1" ht="24" customHeight="1" x14ac:dyDescent="0.25">
      <c r="B103" s="50" t="s">
        <v>66</v>
      </c>
      <c r="C103" s="37">
        <v>2552995</v>
      </c>
      <c r="D103" s="37">
        <v>2835884</v>
      </c>
      <c r="E103" s="37">
        <v>2669956</v>
      </c>
      <c r="F103" s="37">
        <f t="shared" si="12"/>
        <v>165928</v>
      </c>
      <c r="G103" s="57">
        <f t="shared" si="13"/>
        <v>0.94148984937324653</v>
      </c>
      <c r="Z103" s="109"/>
      <c r="AA103" s="114"/>
      <c r="AB103" s="114"/>
      <c r="AC103" s="114"/>
      <c r="AD103" s="114"/>
      <c r="AE103" s="114"/>
      <c r="AF103" s="114"/>
      <c r="AG103" s="109"/>
      <c r="AH103" s="109"/>
      <c r="AI103" s="109"/>
      <c r="AJ103" s="109"/>
      <c r="AK103" s="109"/>
      <c r="AL103" s="109"/>
      <c r="AM103" s="109"/>
      <c r="AN103" s="109"/>
      <c r="AO103" s="91"/>
      <c r="AP103" s="91"/>
      <c r="AQ103" s="91"/>
      <c r="AR103" s="91"/>
      <c r="AS103" s="91"/>
      <c r="AT103" s="91"/>
      <c r="AU103" s="91"/>
      <c r="AV103" s="91"/>
      <c r="AW103" s="91"/>
    </row>
    <row r="104" spans="2:49" s="4" customFormat="1" ht="24" customHeight="1" x14ac:dyDescent="0.25">
      <c r="B104" s="50" t="s">
        <v>67</v>
      </c>
      <c r="C104" s="37">
        <v>81441966</v>
      </c>
      <c r="D104" s="37">
        <v>91711526</v>
      </c>
      <c r="E104" s="37">
        <v>91609733</v>
      </c>
      <c r="F104" s="37">
        <f t="shared" si="12"/>
        <v>101793</v>
      </c>
      <c r="G104" s="57">
        <f t="shared" si="13"/>
        <v>0.99889007407858421</v>
      </c>
      <c r="Z104" s="109"/>
      <c r="AA104" s="114"/>
      <c r="AB104" s="114"/>
      <c r="AC104" s="114"/>
      <c r="AD104" s="114"/>
      <c r="AE104" s="114"/>
      <c r="AF104" s="114"/>
      <c r="AG104" s="109"/>
      <c r="AH104" s="109"/>
      <c r="AI104" s="109"/>
      <c r="AJ104" s="109"/>
      <c r="AK104" s="109"/>
      <c r="AL104" s="109"/>
      <c r="AM104" s="109"/>
      <c r="AN104" s="109"/>
      <c r="AO104" s="91"/>
      <c r="AP104" s="91"/>
      <c r="AQ104" s="91"/>
      <c r="AR104" s="91"/>
      <c r="AS104" s="91"/>
      <c r="AT104" s="91"/>
      <c r="AU104" s="91"/>
      <c r="AV104" s="91"/>
      <c r="AW104" s="91"/>
    </row>
    <row r="105" spans="2:49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50383493</v>
      </c>
      <c r="F105" s="37">
        <f t="shared" si="12"/>
        <v>13875206</v>
      </c>
      <c r="G105" s="57">
        <f t="shared" si="13"/>
        <v>0.78407272142251117</v>
      </c>
      <c r="Z105" s="109"/>
      <c r="AA105" s="114"/>
      <c r="AB105" s="114"/>
      <c r="AC105" s="114"/>
      <c r="AD105" s="114"/>
      <c r="AE105" s="114"/>
      <c r="AF105" s="114"/>
      <c r="AG105" s="109"/>
      <c r="AH105" s="109"/>
      <c r="AI105" s="109"/>
      <c r="AJ105" s="109"/>
      <c r="AK105" s="109"/>
      <c r="AL105" s="109"/>
      <c r="AM105" s="109"/>
      <c r="AN105" s="109"/>
      <c r="AO105" s="91"/>
      <c r="AP105" s="91"/>
      <c r="AQ105" s="91"/>
      <c r="AR105" s="91"/>
      <c r="AS105" s="91"/>
      <c r="AT105" s="91"/>
      <c r="AU105" s="91"/>
      <c r="AV105" s="91"/>
      <c r="AW105" s="91"/>
    </row>
    <row r="106" spans="2:49" s="4" customFormat="1" ht="26.25" customHeight="1" x14ac:dyDescent="0.25">
      <c r="B106" s="61"/>
      <c r="C106" s="62"/>
      <c r="D106" s="62"/>
      <c r="E106" s="63"/>
      <c r="F106" s="63"/>
      <c r="G106" s="64"/>
      <c r="Z106" s="109"/>
      <c r="AA106" s="114"/>
      <c r="AB106" s="114"/>
      <c r="AC106" s="114"/>
      <c r="AD106" s="114"/>
      <c r="AE106" s="114"/>
      <c r="AF106" s="114"/>
      <c r="AG106" s="109"/>
      <c r="AH106" s="109"/>
      <c r="AI106" s="109"/>
      <c r="AJ106" s="109"/>
      <c r="AK106" s="109"/>
      <c r="AL106" s="109"/>
      <c r="AM106" s="109"/>
      <c r="AN106" s="109"/>
      <c r="AO106" s="91"/>
      <c r="AP106" s="91"/>
      <c r="AQ106" s="91"/>
      <c r="AR106" s="91"/>
      <c r="AS106" s="91"/>
      <c r="AT106" s="91"/>
      <c r="AU106" s="91"/>
      <c r="AV106" s="91"/>
      <c r="AW106" s="91"/>
    </row>
    <row r="107" spans="2:49" s="4" customFormat="1" ht="26.25" customHeight="1" x14ac:dyDescent="0.25">
      <c r="B107" s="104" t="s">
        <v>42</v>
      </c>
      <c r="C107" s="104"/>
      <c r="D107" s="104"/>
      <c r="E107" s="104"/>
      <c r="F107" s="104"/>
      <c r="G107" s="104"/>
      <c r="Z107" s="109"/>
      <c r="AA107" s="114"/>
      <c r="AB107" s="114"/>
      <c r="AC107" s="114"/>
      <c r="AD107" s="114"/>
      <c r="AE107" s="114"/>
      <c r="AF107" s="114"/>
      <c r="AG107" s="109"/>
      <c r="AH107" s="109"/>
      <c r="AI107" s="109"/>
      <c r="AJ107" s="109"/>
      <c r="AK107" s="109"/>
      <c r="AL107" s="109"/>
      <c r="AM107" s="109"/>
      <c r="AN107" s="109"/>
      <c r="AO107" s="91"/>
      <c r="AP107" s="91"/>
      <c r="AQ107" s="91"/>
      <c r="AR107" s="91"/>
      <c r="AS107" s="91"/>
      <c r="AT107" s="91"/>
      <c r="AU107" s="91"/>
      <c r="AV107" s="91"/>
      <c r="AW107" s="91"/>
    </row>
    <row r="108" spans="2:49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870236956</v>
      </c>
      <c r="E108" s="66">
        <f>SUM(E110:E119)</f>
        <v>361909002</v>
      </c>
      <c r="F108" s="66">
        <f>SUM(F110:F119)</f>
        <v>508327954</v>
      </c>
      <c r="G108" s="67">
        <f>E108/D108</f>
        <v>0.41587408981514223</v>
      </c>
      <c r="Z108" s="109"/>
      <c r="AA108" s="114"/>
      <c r="AB108" s="114"/>
      <c r="AC108" s="114"/>
      <c r="AD108" s="114"/>
      <c r="AE108" s="114"/>
      <c r="AF108" s="114"/>
      <c r="AG108" s="109"/>
      <c r="AH108" s="109"/>
      <c r="AI108" s="109"/>
      <c r="AJ108" s="109"/>
      <c r="AK108" s="109"/>
      <c r="AL108" s="109"/>
      <c r="AM108" s="109"/>
      <c r="AN108" s="109"/>
      <c r="AO108" s="91"/>
      <c r="AP108" s="91"/>
      <c r="AQ108" s="91"/>
      <c r="AR108" s="91"/>
      <c r="AS108" s="91"/>
      <c r="AT108" s="91"/>
      <c r="AU108" s="91"/>
      <c r="AV108" s="91"/>
      <c r="AW108" s="91"/>
    </row>
    <row r="109" spans="2:49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  <c r="Z109" s="109"/>
      <c r="AA109" s="114"/>
      <c r="AB109" s="114"/>
      <c r="AC109" s="114"/>
      <c r="AD109" s="114"/>
      <c r="AE109" s="114"/>
      <c r="AF109" s="114"/>
      <c r="AG109" s="109"/>
      <c r="AH109" s="109"/>
      <c r="AI109" s="109"/>
      <c r="AJ109" s="109"/>
      <c r="AK109" s="109"/>
      <c r="AL109" s="109"/>
      <c r="AM109" s="109"/>
      <c r="AN109" s="109"/>
      <c r="AO109" s="91"/>
      <c r="AP109" s="91"/>
      <c r="AQ109" s="91"/>
      <c r="AR109" s="91"/>
      <c r="AS109" s="91"/>
      <c r="AT109" s="91"/>
      <c r="AU109" s="91"/>
      <c r="AV109" s="91"/>
      <c r="AW109" s="91"/>
    </row>
    <row r="110" spans="2:49" s="4" customFormat="1" ht="26.25" customHeight="1" x14ac:dyDescent="0.25">
      <c r="B110" s="77" t="s">
        <v>69</v>
      </c>
      <c r="C110" s="37">
        <v>156758588</v>
      </c>
      <c r="D110" s="37">
        <v>269846748</v>
      </c>
      <c r="E110" s="37">
        <v>82389962</v>
      </c>
      <c r="F110" s="37">
        <f>+D110-E110</f>
        <v>187456786</v>
      </c>
      <c r="G110" s="57">
        <f>E110/D110</f>
        <v>0.3053213077817043</v>
      </c>
      <c r="Z110" s="109"/>
      <c r="AA110" s="114"/>
      <c r="AB110" s="114"/>
      <c r="AC110" s="114"/>
      <c r="AD110" s="114"/>
      <c r="AE110" s="114"/>
      <c r="AF110" s="114"/>
      <c r="AG110" s="109"/>
      <c r="AH110" s="109"/>
      <c r="AI110" s="109"/>
      <c r="AJ110" s="109"/>
      <c r="AK110" s="109"/>
      <c r="AL110" s="109"/>
      <c r="AM110" s="109"/>
      <c r="AN110" s="109"/>
      <c r="AO110" s="91"/>
      <c r="AP110" s="91"/>
      <c r="AQ110" s="91"/>
      <c r="AR110" s="91"/>
      <c r="AS110" s="91"/>
      <c r="AT110" s="91"/>
      <c r="AU110" s="91"/>
      <c r="AV110" s="91"/>
      <c r="AW110" s="91"/>
    </row>
    <row r="111" spans="2:49" s="4" customFormat="1" ht="26.25" customHeight="1" x14ac:dyDescent="0.25">
      <c r="B111" s="77" t="s">
        <v>70</v>
      </c>
      <c r="C111" s="37">
        <v>49092375</v>
      </c>
      <c r="D111" s="37">
        <v>105470853</v>
      </c>
      <c r="E111" s="37">
        <v>35273220</v>
      </c>
      <c r="F111" s="37">
        <f t="shared" ref="F111:F119" si="14">+D111-E111</f>
        <v>70197633</v>
      </c>
      <c r="G111" s="57">
        <f t="shared" ref="G111:G119" si="15">E111/D111</f>
        <v>0.33443571372272868</v>
      </c>
      <c r="Z111" s="109"/>
      <c r="AA111" s="114"/>
      <c r="AB111" s="114"/>
      <c r="AC111" s="114"/>
      <c r="AD111" s="114"/>
      <c r="AE111" s="114"/>
      <c r="AF111" s="114"/>
      <c r="AG111" s="109"/>
      <c r="AH111" s="109"/>
      <c r="AI111" s="109"/>
      <c r="AJ111" s="109"/>
      <c r="AK111" s="109"/>
      <c r="AL111" s="109"/>
      <c r="AM111" s="109"/>
      <c r="AN111" s="109"/>
      <c r="AO111" s="91"/>
      <c r="AP111" s="91"/>
      <c r="AQ111" s="91"/>
      <c r="AR111" s="91"/>
      <c r="AS111" s="91"/>
      <c r="AT111" s="91"/>
      <c r="AU111" s="91"/>
      <c r="AV111" s="91"/>
      <c r="AW111" s="91"/>
    </row>
    <row r="112" spans="2:49" s="4" customFormat="1" ht="26.25" customHeight="1" x14ac:dyDescent="0.25">
      <c r="B112" s="77" t="s">
        <v>71</v>
      </c>
      <c r="C112" s="37">
        <v>53107248</v>
      </c>
      <c r="D112" s="37">
        <v>193246539</v>
      </c>
      <c r="E112" s="37">
        <v>99103745</v>
      </c>
      <c r="F112" s="37">
        <f t="shared" si="14"/>
        <v>94142794</v>
      </c>
      <c r="G112" s="57">
        <f t="shared" si="15"/>
        <v>0.51283580814867791</v>
      </c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  <c r="AL112" s="109"/>
      <c r="AM112" s="109"/>
      <c r="AN112" s="109"/>
      <c r="AO112" s="91"/>
      <c r="AP112" s="91"/>
      <c r="AQ112" s="91"/>
      <c r="AR112" s="91"/>
      <c r="AS112" s="91"/>
      <c r="AT112" s="91"/>
      <c r="AU112" s="91"/>
      <c r="AV112" s="91"/>
      <c r="AW112" s="91"/>
    </row>
    <row r="113" spans="2:49" s="4" customFormat="1" ht="26.25" customHeight="1" x14ac:dyDescent="0.25">
      <c r="B113" s="50" t="s">
        <v>72</v>
      </c>
      <c r="C113" s="37">
        <v>78724112</v>
      </c>
      <c r="D113" s="37">
        <v>131677373</v>
      </c>
      <c r="E113" s="37">
        <v>46376316</v>
      </c>
      <c r="F113" s="37">
        <f t="shared" si="14"/>
        <v>85301057</v>
      </c>
      <c r="G113" s="57">
        <f t="shared" si="15"/>
        <v>0.35219654632690767</v>
      </c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  <c r="AL113" s="109"/>
      <c r="AM113" s="109"/>
      <c r="AN113" s="109"/>
      <c r="AO113" s="91"/>
      <c r="AP113" s="91"/>
      <c r="AQ113" s="91"/>
      <c r="AR113" s="91"/>
      <c r="AS113" s="91"/>
      <c r="AT113" s="91"/>
      <c r="AU113" s="91"/>
      <c r="AV113" s="91"/>
      <c r="AW113" s="91"/>
    </row>
    <row r="114" spans="2:49" s="4" customFormat="1" ht="26.25" customHeight="1" x14ac:dyDescent="0.25">
      <c r="B114" s="50" t="s">
        <v>73</v>
      </c>
      <c r="C114" s="37">
        <v>35266806</v>
      </c>
      <c r="D114" s="37">
        <v>78934723</v>
      </c>
      <c r="E114" s="37">
        <v>46876278</v>
      </c>
      <c r="F114" s="37">
        <f t="shared" si="14"/>
        <v>32058445</v>
      </c>
      <c r="G114" s="57">
        <f t="shared" si="15"/>
        <v>0.59386130993327235</v>
      </c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91"/>
      <c r="AP114" s="91"/>
      <c r="AQ114" s="91"/>
      <c r="AR114" s="91"/>
      <c r="AS114" s="91"/>
      <c r="AT114" s="91"/>
      <c r="AU114" s="91"/>
      <c r="AV114" s="91"/>
      <c r="AW114" s="91"/>
    </row>
    <row r="115" spans="2:49" s="4" customFormat="1" ht="26.25" customHeight="1" x14ac:dyDescent="0.25">
      <c r="B115" s="50" t="s">
        <v>74</v>
      </c>
      <c r="C115" s="37">
        <v>47200593</v>
      </c>
      <c r="D115" s="37">
        <v>63127112</v>
      </c>
      <c r="E115" s="37">
        <v>31395273</v>
      </c>
      <c r="F115" s="37">
        <f t="shared" si="14"/>
        <v>31731839</v>
      </c>
      <c r="G115" s="57">
        <f t="shared" si="15"/>
        <v>0.49733421988320958</v>
      </c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91"/>
      <c r="AP115" s="91"/>
      <c r="AQ115" s="91"/>
      <c r="AR115" s="91"/>
      <c r="AS115" s="91"/>
      <c r="AT115" s="91"/>
      <c r="AU115" s="91"/>
      <c r="AV115" s="91"/>
      <c r="AW115" s="91"/>
    </row>
    <row r="116" spans="2:49" s="4" customFormat="1" ht="26.25" customHeight="1" x14ac:dyDescent="0.25">
      <c r="B116" s="50" t="s">
        <v>90</v>
      </c>
      <c r="C116" s="37">
        <v>0</v>
      </c>
      <c r="D116" s="37">
        <v>17133404</v>
      </c>
      <c r="E116" s="37">
        <v>16403031</v>
      </c>
      <c r="F116" s="37">
        <f t="shared" si="14"/>
        <v>730373</v>
      </c>
      <c r="G116" s="57">
        <f t="shared" si="15"/>
        <v>0.95737140150316891</v>
      </c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91"/>
      <c r="AP116" s="91"/>
      <c r="AQ116" s="91"/>
      <c r="AR116" s="91"/>
      <c r="AS116" s="91"/>
      <c r="AT116" s="91"/>
      <c r="AU116" s="91"/>
      <c r="AV116" s="91"/>
      <c r="AW116" s="91"/>
    </row>
    <row r="117" spans="2:49" s="4" customFormat="1" ht="26.25" customHeight="1" x14ac:dyDescent="0.25">
      <c r="B117" s="50" t="s">
        <v>94</v>
      </c>
      <c r="C117" s="37">
        <v>0</v>
      </c>
      <c r="D117" s="37">
        <v>7661716</v>
      </c>
      <c r="E117" s="37">
        <v>1022973</v>
      </c>
      <c r="F117" s="37">
        <f t="shared" si="14"/>
        <v>6638743</v>
      </c>
      <c r="G117" s="57">
        <f t="shared" si="15"/>
        <v>0.13351747832991984</v>
      </c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91"/>
      <c r="AP117" s="91"/>
      <c r="AQ117" s="91"/>
      <c r="AR117" s="91"/>
      <c r="AS117" s="91"/>
      <c r="AT117" s="91"/>
      <c r="AU117" s="91"/>
      <c r="AV117" s="91"/>
      <c r="AW117" s="91"/>
    </row>
    <row r="118" spans="2:49" s="4" customFormat="1" ht="26.25" customHeight="1" x14ac:dyDescent="0.25">
      <c r="B118" s="50" t="s">
        <v>95</v>
      </c>
      <c r="C118" s="37">
        <v>0</v>
      </c>
      <c r="D118" s="37">
        <v>133104</v>
      </c>
      <c r="E118" s="37">
        <v>133104</v>
      </c>
      <c r="F118" s="37">
        <f t="shared" si="14"/>
        <v>0</v>
      </c>
      <c r="G118" s="57">
        <f t="shared" si="15"/>
        <v>1</v>
      </c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  <c r="AL118" s="109"/>
      <c r="AM118" s="109"/>
      <c r="AN118" s="109"/>
      <c r="AO118" s="91"/>
      <c r="AP118" s="91"/>
      <c r="AQ118" s="91"/>
      <c r="AR118" s="91"/>
      <c r="AS118" s="91"/>
      <c r="AT118" s="91"/>
      <c r="AU118" s="91"/>
      <c r="AV118" s="91"/>
      <c r="AW118" s="91"/>
    </row>
    <row r="119" spans="2:49" s="4" customFormat="1" ht="26.25" customHeight="1" x14ac:dyDescent="0.25">
      <c r="B119" s="50" t="s">
        <v>96</v>
      </c>
      <c r="C119" s="37">
        <v>0</v>
      </c>
      <c r="D119" s="37">
        <v>3005384</v>
      </c>
      <c r="E119" s="37">
        <v>2935100</v>
      </c>
      <c r="F119" s="37">
        <f t="shared" si="14"/>
        <v>70284</v>
      </c>
      <c r="G119" s="57">
        <f t="shared" si="15"/>
        <v>0.97661397012827644</v>
      </c>
      <c r="Z119" s="109"/>
      <c r="AA119" s="109"/>
      <c r="AB119" s="109"/>
      <c r="AC119" s="109"/>
      <c r="AD119" s="109"/>
      <c r="AE119" s="109"/>
      <c r="AF119" s="109"/>
      <c r="AG119" s="109"/>
      <c r="AH119" s="109"/>
      <c r="AI119" s="109"/>
      <c r="AJ119" s="109"/>
      <c r="AK119" s="109"/>
      <c r="AL119" s="109"/>
      <c r="AM119" s="109"/>
      <c r="AN119" s="109"/>
      <c r="AO119" s="91"/>
      <c r="AP119" s="91"/>
      <c r="AQ119" s="91"/>
      <c r="AR119" s="91"/>
      <c r="AS119" s="91"/>
      <c r="AT119" s="91"/>
      <c r="AU119" s="91"/>
      <c r="AV119" s="91"/>
      <c r="AW119" s="91"/>
    </row>
    <row r="120" spans="2:49" s="4" customFormat="1" ht="20.25" customHeight="1" x14ac:dyDescent="0.25">
      <c r="B120"/>
      <c r="C120"/>
      <c r="D120"/>
      <c r="E120"/>
      <c r="F120"/>
      <c r="G120"/>
      <c r="Z120" s="109"/>
      <c r="AA120" s="109"/>
      <c r="AB120" s="109"/>
      <c r="AC120" s="109"/>
      <c r="AD120" s="109"/>
      <c r="AE120" s="109"/>
      <c r="AF120" s="109"/>
      <c r="AG120" s="109"/>
      <c r="AH120" s="109"/>
      <c r="AI120" s="109"/>
      <c r="AJ120" s="109"/>
      <c r="AK120" s="109"/>
      <c r="AL120" s="109"/>
      <c r="AM120" s="109"/>
      <c r="AN120" s="109"/>
      <c r="AO120" s="91"/>
      <c r="AP120" s="91"/>
      <c r="AQ120" s="91"/>
      <c r="AR120" s="91"/>
      <c r="AS120" s="91"/>
      <c r="AT120" s="91"/>
      <c r="AU120" s="91"/>
      <c r="AV120" s="91"/>
      <c r="AW120" s="91"/>
    </row>
    <row r="121" spans="2:49" s="14" customFormat="1" ht="15" x14ac:dyDescent="0.25">
      <c r="B121"/>
      <c r="C121"/>
      <c r="D121"/>
      <c r="E121"/>
      <c r="F121"/>
      <c r="G121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92"/>
      <c r="AP121" s="92"/>
      <c r="AQ121" s="92"/>
      <c r="AR121" s="92"/>
      <c r="AS121" s="92"/>
      <c r="AT121" s="92"/>
      <c r="AU121" s="92"/>
      <c r="AV121" s="92"/>
      <c r="AW121" s="92"/>
    </row>
    <row r="122" spans="2:49" s="14" customFormat="1" ht="27.75" customHeight="1" x14ac:dyDescent="0.2">
      <c r="B122" s="105" t="s">
        <v>43</v>
      </c>
      <c r="C122" s="106"/>
      <c r="D122" s="106"/>
      <c r="E122" s="106"/>
      <c r="F122" s="106"/>
      <c r="G122" s="107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92"/>
      <c r="AP122" s="92"/>
      <c r="AQ122" s="92"/>
      <c r="AR122" s="92"/>
      <c r="AS122" s="92"/>
      <c r="AT122" s="92"/>
      <c r="AU122" s="92"/>
      <c r="AV122" s="92"/>
      <c r="AW122" s="92"/>
    </row>
    <row r="123" spans="2:49" s="14" customFormat="1" ht="18" customHeight="1" x14ac:dyDescent="0.2">
      <c r="B123" s="65" t="s">
        <v>27</v>
      </c>
      <c r="C123" s="66">
        <f>SUM(C125:C128)</f>
        <v>420149722</v>
      </c>
      <c r="D123" s="66">
        <f>SUM(D125:D128)</f>
        <v>870236956</v>
      </c>
      <c r="E123" s="66">
        <f>SUM(E125:E128)</f>
        <v>361909002</v>
      </c>
      <c r="F123" s="66">
        <f>SUM(F125:F128)</f>
        <v>508327954</v>
      </c>
      <c r="G123" s="67">
        <f>E123/D123</f>
        <v>0.41587408981514223</v>
      </c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92"/>
      <c r="AP123" s="92"/>
      <c r="AQ123" s="92"/>
      <c r="AR123" s="92"/>
      <c r="AS123" s="92"/>
      <c r="AT123" s="92"/>
      <c r="AU123" s="92"/>
      <c r="AV123" s="92"/>
      <c r="AW123" s="92"/>
    </row>
    <row r="124" spans="2:49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9"/>
      <c r="AP124" s="89"/>
      <c r="AQ124" s="89"/>
      <c r="AR124" s="89"/>
      <c r="AS124" s="89"/>
      <c r="AT124" s="89"/>
      <c r="AU124" s="89"/>
      <c r="AV124" s="89"/>
      <c r="AW124" s="89"/>
    </row>
    <row r="125" spans="2:49" s="15" customFormat="1" ht="27.75" customHeight="1" x14ac:dyDescent="0.25">
      <c r="B125" s="50" t="s">
        <v>22</v>
      </c>
      <c r="C125" s="37">
        <v>108470177</v>
      </c>
      <c r="D125" s="37">
        <v>127691961</v>
      </c>
      <c r="E125" s="37">
        <v>85610644</v>
      </c>
      <c r="F125" s="37">
        <f>+D125-E125</f>
        <v>42081317</v>
      </c>
      <c r="G125" s="57">
        <f>E125/D125</f>
        <v>0.67044662271260758</v>
      </c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93"/>
      <c r="AP125" s="93"/>
      <c r="AQ125" s="93"/>
      <c r="AR125" s="93"/>
      <c r="AS125" s="93"/>
      <c r="AT125" s="93"/>
      <c r="AU125" s="93"/>
      <c r="AV125" s="93"/>
      <c r="AW125" s="93"/>
    </row>
    <row r="126" spans="2:49" s="15" customFormat="1" ht="27.75" customHeight="1" x14ac:dyDescent="0.25">
      <c r="B126" s="50" t="s">
        <v>28</v>
      </c>
      <c r="C126" s="37">
        <v>0</v>
      </c>
      <c r="D126" s="37">
        <v>255403578</v>
      </c>
      <c r="E126" s="37">
        <v>77279187</v>
      </c>
      <c r="F126" s="37">
        <f t="shared" ref="F126:F128" si="16">+D126-E126</f>
        <v>178124391</v>
      </c>
      <c r="G126" s="57">
        <f>E126/D126</f>
        <v>0.30257675951587493</v>
      </c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93"/>
      <c r="AP126" s="93"/>
      <c r="AQ126" s="93"/>
      <c r="AR126" s="93"/>
      <c r="AS126" s="93"/>
      <c r="AT126" s="93"/>
      <c r="AU126" s="93"/>
      <c r="AV126" s="93"/>
      <c r="AW126" s="93"/>
    </row>
    <row r="127" spans="2:49" s="15" customFormat="1" ht="27.75" customHeight="1" x14ac:dyDescent="0.25">
      <c r="B127" s="50" t="s">
        <v>23</v>
      </c>
      <c r="C127" s="37">
        <v>0</v>
      </c>
      <c r="D127" s="37">
        <v>74971</v>
      </c>
      <c r="E127" s="37">
        <v>5348</v>
      </c>
      <c r="F127" s="37">
        <f t="shared" ref="F127" si="17">+D127-E127</f>
        <v>69623</v>
      </c>
      <c r="G127" s="57">
        <f>E127/D127</f>
        <v>7.1334249243040646E-2</v>
      </c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93"/>
      <c r="AP127" s="93"/>
      <c r="AQ127" s="93"/>
      <c r="AR127" s="93"/>
      <c r="AS127" s="93"/>
      <c r="AT127" s="93"/>
      <c r="AU127" s="93"/>
      <c r="AV127" s="93"/>
      <c r="AW127" s="93"/>
    </row>
    <row r="128" spans="2:49" s="15" customFormat="1" ht="27.75" customHeight="1" x14ac:dyDescent="0.25">
      <c r="B128" s="50" t="s">
        <v>24</v>
      </c>
      <c r="C128" s="37">
        <v>311679545</v>
      </c>
      <c r="D128" s="37">
        <v>487066446</v>
      </c>
      <c r="E128" s="37">
        <v>199013823</v>
      </c>
      <c r="F128" s="37">
        <f t="shared" si="16"/>
        <v>288052623</v>
      </c>
      <c r="G128" s="57">
        <f>E128/D128</f>
        <v>0.40859686524166766</v>
      </c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  <c r="AO128" s="93"/>
      <c r="AP128" s="93"/>
      <c r="AQ128" s="93"/>
      <c r="AR128" s="93"/>
      <c r="AS128" s="93"/>
      <c r="AT128" s="93"/>
      <c r="AU128" s="93"/>
      <c r="AV128" s="93"/>
      <c r="AW128" s="93"/>
    </row>
    <row r="129" spans="2:49" s="15" customFormat="1" ht="11.25" customHeight="1" x14ac:dyDescent="0.25">
      <c r="B129" s="68"/>
      <c r="C129" s="69"/>
      <c r="D129" s="70"/>
      <c r="E129" s="69"/>
      <c r="F129" s="69"/>
      <c r="G129" s="71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  <c r="AO129" s="93"/>
      <c r="AP129" s="93"/>
      <c r="AQ129" s="93"/>
      <c r="AR129" s="93"/>
      <c r="AS129" s="93"/>
      <c r="AT129" s="93"/>
      <c r="AU129" s="93"/>
      <c r="AV129" s="93"/>
      <c r="AW129" s="93"/>
    </row>
    <row r="130" spans="2:49" ht="27" customHeight="1" x14ac:dyDescent="0.15">
      <c r="B130" s="108" t="s">
        <v>44</v>
      </c>
      <c r="C130" s="108"/>
      <c r="D130" s="108"/>
      <c r="E130" s="108"/>
      <c r="F130" s="108"/>
      <c r="G130" s="108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9"/>
      <c r="AP130" s="89"/>
      <c r="AQ130" s="89"/>
      <c r="AR130" s="89"/>
      <c r="AS130" s="89"/>
      <c r="AT130" s="89"/>
      <c r="AU130" s="89"/>
      <c r="AV130" s="89"/>
      <c r="AW130" s="89"/>
    </row>
    <row r="131" spans="2:49" ht="23.25" customHeight="1" x14ac:dyDescent="0.15">
      <c r="B131" s="65" t="s">
        <v>3</v>
      </c>
      <c r="C131" s="66">
        <f>SUM(C133:C146)</f>
        <v>420149722</v>
      </c>
      <c r="D131" s="66">
        <f>SUM(D133:D146)</f>
        <v>870236956</v>
      </c>
      <c r="E131" s="66">
        <f>SUM(E133:E146)</f>
        <v>361909004</v>
      </c>
      <c r="F131" s="66">
        <f>SUM(F133:F146)</f>
        <v>508327952</v>
      </c>
      <c r="G131" s="67">
        <f>E131/D131</f>
        <v>0.4158740921133669</v>
      </c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9"/>
      <c r="AP131" s="89"/>
      <c r="AQ131" s="89"/>
      <c r="AR131" s="89"/>
      <c r="AS131" s="89"/>
      <c r="AT131" s="89"/>
      <c r="AU131" s="89"/>
      <c r="AV131" s="89"/>
      <c r="AW131" s="89"/>
    </row>
    <row r="132" spans="2:49" ht="30" customHeight="1" x14ac:dyDescent="0.15">
      <c r="B132" s="56" t="s">
        <v>26</v>
      </c>
      <c r="C132" s="56" t="s">
        <v>4</v>
      </c>
      <c r="D132" s="56" t="s">
        <v>5</v>
      </c>
      <c r="E132" s="56" t="s">
        <v>6</v>
      </c>
      <c r="F132" s="56" t="s">
        <v>45</v>
      </c>
      <c r="G132" s="56" t="s">
        <v>7</v>
      </c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9"/>
      <c r="AP132" s="89"/>
      <c r="AQ132" s="89"/>
      <c r="AR132" s="89"/>
      <c r="AS132" s="89"/>
      <c r="AT132" s="89"/>
      <c r="AU132" s="89"/>
      <c r="AV132" s="89"/>
      <c r="AW132" s="89"/>
    </row>
    <row r="133" spans="2:49" ht="25.5" customHeight="1" x14ac:dyDescent="0.15">
      <c r="B133" s="77" t="s">
        <v>48</v>
      </c>
      <c r="C133" s="37">
        <v>13734581</v>
      </c>
      <c r="D133" s="37">
        <v>19623709</v>
      </c>
      <c r="E133" s="37">
        <v>8538169</v>
      </c>
      <c r="F133" s="37">
        <f>+D133-E133</f>
        <v>11085540</v>
      </c>
      <c r="G133" s="57">
        <f>E133/D133</f>
        <v>0.4350945583222825</v>
      </c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9"/>
      <c r="AP133" s="89"/>
      <c r="AQ133" s="89"/>
      <c r="AR133" s="89"/>
      <c r="AS133" s="89"/>
      <c r="AT133" s="89"/>
      <c r="AU133" s="89"/>
      <c r="AV133" s="89"/>
      <c r="AW133" s="89"/>
    </row>
    <row r="134" spans="2:49" ht="25.5" customHeight="1" x14ac:dyDescent="0.15">
      <c r="B134" s="50" t="s">
        <v>49</v>
      </c>
      <c r="C134" s="37">
        <v>0</v>
      </c>
      <c r="D134" s="37">
        <v>14321999</v>
      </c>
      <c r="E134" s="37">
        <v>0</v>
      </c>
      <c r="F134" s="37">
        <f t="shared" ref="F134:F137" si="18">+D134-E134</f>
        <v>14321999</v>
      </c>
      <c r="G134" s="57">
        <f t="shared" ref="G134:G137" si="19">E134/D134</f>
        <v>0</v>
      </c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9"/>
      <c r="AP134" s="89"/>
      <c r="AQ134" s="89"/>
      <c r="AR134" s="89"/>
      <c r="AS134" s="89"/>
      <c r="AT134" s="89"/>
      <c r="AU134" s="89"/>
      <c r="AV134" s="89"/>
      <c r="AW134" s="89"/>
    </row>
    <row r="135" spans="2:49" ht="25.5" customHeight="1" x14ac:dyDescent="0.15">
      <c r="B135" s="50" t="s">
        <v>52</v>
      </c>
      <c r="C135" s="37">
        <v>0</v>
      </c>
      <c r="D135" s="37">
        <v>956545</v>
      </c>
      <c r="E135" s="37">
        <v>191364</v>
      </c>
      <c r="F135" s="37">
        <f t="shared" si="18"/>
        <v>765181</v>
      </c>
      <c r="G135" s="57">
        <f t="shared" si="19"/>
        <v>0.20005749860173855</v>
      </c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9"/>
      <c r="AP135" s="89"/>
      <c r="AQ135" s="89"/>
      <c r="AR135" s="89"/>
      <c r="AS135" s="89"/>
      <c r="AT135" s="89"/>
      <c r="AU135" s="89"/>
      <c r="AV135" s="89"/>
      <c r="AW135" s="89"/>
    </row>
    <row r="136" spans="2:49" ht="25.5" customHeight="1" x14ac:dyDescent="0.15">
      <c r="B136" s="50" t="s">
        <v>53</v>
      </c>
      <c r="C136" s="37">
        <v>42504241</v>
      </c>
      <c r="D136" s="37">
        <v>63262785</v>
      </c>
      <c r="E136" s="37">
        <v>29205562</v>
      </c>
      <c r="F136" s="37">
        <f t="shared" si="18"/>
        <v>34057223</v>
      </c>
      <c r="G136" s="57">
        <f t="shared" si="19"/>
        <v>0.46165469952042104</v>
      </c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9"/>
      <c r="AP136" s="89"/>
      <c r="AQ136" s="89"/>
      <c r="AR136" s="89"/>
      <c r="AS136" s="89"/>
      <c r="AT136" s="89"/>
      <c r="AU136" s="89"/>
      <c r="AV136" s="89"/>
      <c r="AW136" s="89"/>
    </row>
    <row r="137" spans="2:49" ht="25.5" customHeight="1" x14ac:dyDescent="0.15">
      <c r="B137" s="50" t="s">
        <v>54</v>
      </c>
      <c r="C137" s="37">
        <v>8557479</v>
      </c>
      <c r="D137" s="37">
        <v>7956472</v>
      </c>
      <c r="E137" s="37">
        <v>1319715</v>
      </c>
      <c r="F137" s="37">
        <f t="shared" si="18"/>
        <v>6636757</v>
      </c>
      <c r="G137" s="57">
        <f t="shared" si="19"/>
        <v>0.16586685656657876</v>
      </c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9"/>
      <c r="AP137" s="89"/>
      <c r="AQ137" s="89"/>
      <c r="AR137" s="89"/>
      <c r="AS137" s="89"/>
      <c r="AT137" s="89"/>
      <c r="AU137" s="89"/>
      <c r="AV137" s="89"/>
      <c r="AW137" s="89"/>
    </row>
    <row r="138" spans="2:49" ht="25.5" customHeight="1" x14ac:dyDescent="0.15">
      <c r="B138" s="50" t="s">
        <v>55</v>
      </c>
      <c r="C138" s="37">
        <v>2801684</v>
      </c>
      <c r="D138" s="37">
        <v>7522957</v>
      </c>
      <c r="E138" s="37">
        <v>1236346</v>
      </c>
      <c r="F138" s="37">
        <f t="shared" ref="F138:F146" si="20">+D138-E138</f>
        <v>6286611</v>
      </c>
      <c r="G138" s="57">
        <f t="shared" ref="G138:G146" si="21">E138/D138</f>
        <v>0.1643430900907715</v>
      </c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9"/>
      <c r="AP138" s="89"/>
      <c r="AQ138" s="89"/>
      <c r="AR138" s="89"/>
      <c r="AS138" s="89"/>
      <c r="AT138" s="89"/>
      <c r="AU138" s="89"/>
      <c r="AV138" s="89"/>
      <c r="AW138" s="89"/>
    </row>
    <row r="139" spans="2:49" ht="25.5" customHeight="1" x14ac:dyDescent="0.15">
      <c r="B139" s="50" t="s">
        <v>57</v>
      </c>
      <c r="C139" s="37">
        <v>0</v>
      </c>
      <c r="D139" s="37">
        <v>888550</v>
      </c>
      <c r="E139" s="37">
        <v>34000</v>
      </c>
      <c r="F139" s="37">
        <f t="shared" si="20"/>
        <v>854550</v>
      </c>
      <c r="G139" s="57">
        <f t="shared" si="21"/>
        <v>3.8264588374317711E-2</v>
      </c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9"/>
      <c r="AP139" s="89"/>
      <c r="AQ139" s="89"/>
      <c r="AR139" s="89"/>
      <c r="AS139" s="89"/>
      <c r="AT139" s="89"/>
      <c r="AU139" s="89"/>
      <c r="AV139" s="89"/>
      <c r="AW139" s="89"/>
    </row>
    <row r="140" spans="2:49" ht="25.5" customHeight="1" x14ac:dyDescent="0.15">
      <c r="B140" s="50" t="s">
        <v>58</v>
      </c>
      <c r="C140" s="37">
        <v>99111373</v>
      </c>
      <c r="D140" s="37">
        <v>214282916</v>
      </c>
      <c r="E140" s="37">
        <v>74201428</v>
      </c>
      <c r="F140" s="37">
        <f t="shared" si="20"/>
        <v>140081488</v>
      </c>
      <c r="G140" s="57">
        <f t="shared" si="21"/>
        <v>0.34627785259371774</v>
      </c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9"/>
      <c r="AP140" s="89"/>
      <c r="AQ140" s="89"/>
      <c r="AR140" s="89"/>
      <c r="AS140" s="89"/>
      <c r="AT140" s="89"/>
      <c r="AU140" s="89"/>
      <c r="AV140" s="89"/>
      <c r="AW140" s="89"/>
    </row>
    <row r="141" spans="2:49" ht="25.5" customHeight="1" x14ac:dyDescent="0.15">
      <c r="B141" s="50" t="s">
        <v>60</v>
      </c>
      <c r="C141" s="37">
        <v>4000000</v>
      </c>
      <c r="D141" s="37">
        <v>6674601</v>
      </c>
      <c r="E141" s="37">
        <v>5412602</v>
      </c>
      <c r="F141" s="37">
        <f t="shared" si="20"/>
        <v>1261999</v>
      </c>
      <c r="G141" s="57">
        <f t="shared" si="21"/>
        <v>0.81092517740011727</v>
      </c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9"/>
      <c r="AP141" s="89"/>
      <c r="AQ141" s="89"/>
      <c r="AR141" s="89"/>
      <c r="AS141" s="89"/>
      <c r="AT141" s="89"/>
      <c r="AU141" s="89"/>
      <c r="AV141" s="89"/>
      <c r="AW141" s="89"/>
    </row>
    <row r="142" spans="2:49" ht="25.5" customHeight="1" x14ac:dyDescent="0.15">
      <c r="B142" s="50" t="s">
        <v>61</v>
      </c>
      <c r="C142" s="37">
        <v>49082406</v>
      </c>
      <c r="D142" s="37">
        <v>82400384</v>
      </c>
      <c r="E142" s="37">
        <v>43729012</v>
      </c>
      <c r="F142" s="37">
        <f t="shared" si="20"/>
        <v>38671372</v>
      </c>
      <c r="G142" s="57">
        <f t="shared" si="21"/>
        <v>0.53068942008813935</v>
      </c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9"/>
      <c r="AP142" s="89"/>
      <c r="AQ142" s="89"/>
      <c r="AR142" s="89"/>
      <c r="AS142" s="89"/>
      <c r="AT142" s="89"/>
      <c r="AU142" s="89"/>
      <c r="AV142" s="89"/>
      <c r="AW142" s="89"/>
    </row>
    <row r="143" spans="2:49" ht="25.5" customHeight="1" x14ac:dyDescent="0.15">
      <c r="B143" s="50" t="s">
        <v>63</v>
      </c>
      <c r="C143" s="37">
        <v>89984388</v>
      </c>
      <c r="D143" s="37">
        <v>281919297</v>
      </c>
      <c r="E143" s="37">
        <v>141796385</v>
      </c>
      <c r="F143" s="37">
        <f t="shared" si="20"/>
        <v>140122912</v>
      </c>
      <c r="G143" s="57">
        <f t="shared" si="21"/>
        <v>0.50296800009401277</v>
      </c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9"/>
      <c r="AP143" s="89"/>
      <c r="AQ143" s="89"/>
      <c r="AR143" s="89"/>
      <c r="AS143" s="89"/>
      <c r="AT143" s="89"/>
      <c r="AU143" s="89"/>
      <c r="AV143" s="89"/>
      <c r="AW143" s="89"/>
    </row>
    <row r="144" spans="2:49" ht="25.5" customHeight="1" x14ac:dyDescent="0.15">
      <c r="B144" s="50" t="s">
        <v>64</v>
      </c>
      <c r="C144" s="37">
        <v>0</v>
      </c>
      <c r="D144" s="37">
        <v>3565616</v>
      </c>
      <c r="E144" s="37">
        <v>1000315</v>
      </c>
      <c r="F144" s="37">
        <f t="shared" si="20"/>
        <v>2565301</v>
      </c>
      <c r="G144" s="57">
        <f t="shared" si="21"/>
        <v>0.28054479226029949</v>
      </c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9"/>
      <c r="AP144" s="89"/>
      <c r="AQ144" s="89"/>
      <c r="AR144" s="89"/>
      <c r="AS144" s="89"/>
      <c r="AT144" s="89"/>
      <c r="AU144" s="89"/>
      <c r="AV144" s="89"/>
      <c r="AW144" s="89"/>
    </row>
    <row r="145" spans="2:49" ht="25.5" customHeight="1" x14ac:dyDescent="0.15">
      <c r="B145" s="50" t="s">
        <v>65</v>
      </c>
      <c r="C145" s="37">
        <v>110373570</v>
      </c>
      <c r="D145" s="37">
        <v>166611125</v>
      </c>
      <c r="E145" s="37">
        <v>55244106</v>
      </c>
      <c r="F145" s="37">
        <f t="shared" si="20"/>
        <v>111367019</v>
      </c>
      <c r="G145" s="57">
        <f t="shared" si="21"/>
        <v>0.33157513341320993</v>
      </c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9"/>
      <c r="AP145" s="89"/>
      <c r="AQ145" s="89"/>
      <c r="AR145" s="89"/>
      <c r="AS145" s="89"/>
      <c r="AT145" s="89"/>
      <c r="AU145" s="89"/>
      <c r="AV145" s="89"/>
      <c r="AW145" s="89"/>
    </row>
    <row r="146" spans="2:49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20"/>
        <v>250000</v>
      </c>
      <c r="G146" s="57">
        <f t="shared" si="21"/>
        <v>0</v>
      </c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9"/>
      <c r="AP146" s="89"/>
      <c r="AQ146" s="89"/>
      <c r="AR146" s="89"/>
      <c r="AS146" s="89"/>
      <c r="AT146" s="89"/>
      <c r="AU146" s="89"/>
      <c r="AV146" s="89"/>
      <c r="AW146" s="89"/>
    </row>
    <row r="147" spans="2:49" ht="25.5" customHeight="1" x14ac:dyDescent="0.15">
      <c r="B147" s="7"/>
      <c r="C147" s="75"/>
      <c r="D147" s="75"/>
      <c r="E147" s="75"/>
      <c r="F147" s="75"/>
      <c r="G147" s="76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9"/>
      <c r="AP147" s="89"/>
      <c r="AQ147" s="89"/>
      <c r="AR147" s="89"/>
      <c r="AS147" s="89"/>
      <c r="AT147" s="89"/>
      <c r="AU147" s="89"/>
      <c r="AV147" s="89"/>
      <c r="AW147" s="89"/>
    </row>
    <row r="148" spans="2:49" ht="36" customHeight="1" x14ac:dyDescent="0.25">
      <c r="B148" s="19"/>
      <c r="C148" s="20"/>
      <c r="D148" s="21"/>
      <c r="E148" s="20"/>
      <c r="F148" s="20"/>
      <c r="G148" s="22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9"/>
      <c r="AP148" s="89"/>
      <c r="AQ148" s="89"/>
      <c r="AR148" s="89"/>
      <c r="AS148" s="89"/>
      <c r="AT148" s="89"/>
      <c r="AU148" s="89"/>
      <c r="AV148" s="89"/>
      <c r="AW148" s="89"/>
    </row>
    <row r="149" spans="2:49" ht="33.75" customHeight="1" x14ac:dyDescent="0.15">
      <c r="B149" s="101" t="s">
        <v>36</v>
      </c>
      <c r="C149" s="101"/>
      <c r="D149" s="101"/>
      <c r="E149" s="20"/>
      <c r="F149" s="20"/>
      <c r="G149" s="22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9"/>
      <c r="AP149" s="89"/>
      <c r="AQ149" s="89"/>
      <c r="AR149" s="89"/>
      <c r="AS149" s="89"/>
      <c r="AT149" s="89"/>
      <c r="AU149" s="89"/>
      <c r="AV149" s="89"/>
      <c r="AW149" s="89"/>
    </row>
    <row r="150" spans="2:49" ht="24.75" customHeight="1" x14ac:dyDescent="0.15">
      <c r="B150" s="102" t="s">
        <v>30</v>
      </c>
      <c r="C150" s="102"/>
      <c r="D150" s="102"/>
      <c r="E150" s="1"/>
      <c r="F150" s="1"/>
      <c r="G150" s="1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9"/>
      <c r="AP150" s="89"/>
      <c r="AQ150" s="89"/>
      <c r="AR150" s="89"/>
      <c r="AS150" s="89"/>
      <c r="AT150" s="89"/>
      <c r="AU150" s="89"/>
      <c r="AV150" s="89"/>
      <c r="AW150" s="89"/>
    </row>
    <row r="151" spans="2:49" ht="32.25" customHeight="1" x14ac:dyDescent="0.15">
      <c r="B151" s="72" t="s">
        <v>3</v>
      </c>
      <c r="C151" s="73">
        <v>420149722</v>
      </c>
      <c r="D151" s="73">
        <v>870236956</v>
      </c>
      <c r="Z151" s="83"/>
      <c r="AA151" s="110" t="s">
        <v>26</v>
      </c>
      <c r="AB151" s="110" t="s">
        <v>4</v>
      </c>
      <c r="AC151" s="110" t="s">
        <v>5</v>
      </c>
      <c r="AD151" s="110" t="s">
        <v>6</v>
      </c>
      <c r="AE151" s="110" t="s">
        <v>7</v>
      </c>
      <c r="AF151" s="83"/>
      <c r="AG151" s="83"/>
      <c r="AH151" s="83"/>
      <c r="AI151" s="83"/>
      <c r="AJ151" s="83"/>
      <c r="AK151" s="83"/>
      <c r="AL151" s="83"/>
      <c r="AM151" s="83"/>
      <c r="AN151" s="83"/>
      <c r="AO151" s="89"/>
      <c r="AP151" s="89"/>
      <c r="AQ151" s="89"/>
      <c r="AR151" s="89"/>
      <c r="AS151" s="89"/>
      <c r="AT151" s="89"/>
      <c r="AU151" s="89"/>
      <c r="AV151" s="89"/>
      <c r="AW151" s="89"/>
    </row>
    <row r="152" spans="2:49" ht="21.75" customHeight="1" x14ac:dyDescent="0.15">
      <c r="B152" s="56" t="s">
        <v>31</v>
      </c>
      <c r="C152" s="56" t="s">
        <v>5</v>
      </c>
      <c r="D152" s="56" t="s">
        <v>6</v>
      </c>
      <c r="Z152" s="83"/>
      <c r="AA152" s="82" t="s">
        <v>63</v>
      </c>
      <c r="AB152" s="117">
        <f t="shared" ref="AB152:AC152" si="22">+AI162</f>
        <v>89984388</v>
      </c>
      <c r="AC152" s="117">
        <f t="shared" si="22"/>
        <v>281919297</v>
      </c>
      <c r="AD152" s="117">
        <f>+AK162</f>
        <v>141796385</v>
      </c>
      <c r="AE152" s="116">
        <f>+AD152/AC152</f>
        <v>0.50296800009401277</v>
      </c>
      <c r="AF152" s="83"/>
      <c r="AG152" s="83"/>
      <c r="AH152" s="82" t="s">
        <v>48</v>
      </c>
      <c r="AI152" s="121">
        <v>13734581</v>
      </c>
      <c r="AJ152" s="121">
        <v>19623709</v>
      </c>
      <c r="AK152" s="121">
        <v>8538169</v>
      </c>
      <c r="AL152" s="83"/>
      <c r="AM152" s="83"/>
      <c r="AN152" s="83"/>
      <c r="AO152" s="89"/>
      <c r="AP152" s="89"/>
      <c r="AQ152" s="89"/>
      <c r="AR152" s="89"/>
      <c r="AS152" s="89"/>
      <c r="AT152" s="89"/>
      <c r="AU152" s="89"/>
      <c r="AV152" s="89"/>
      <c r="AW152" s="89"/>
    </row>
    <row r="153" spans="2:49" ht="21" customHeight="1" x14ac:dyDescent="0.15">
      <c r="B153" s="77" t="s">
        <v>32</v>
      </c>
      <c r="C153" s="37"/>
      <c r="D153" s="37">
        <v>2886960</v>
      </c>
      <c r="Z153" s="83"/>
      <c r="AA153" s="82" t="s">
        <v>58</v>
      </c>
      <c r="AB153" s="117">
        <f t="shared" ref="AB153:AC153" si="23">+AI159</f>
        <v>99111373</v>
      </c>
      <c r="AC153" s="117">
        <f t="shared" si="23"/>
        <v>214282916</v>
      </c>
      <c r="AD153" s="117">
        <f>+AK159</f>
        <v>74201428</v>
      </c>
      <c r="AE153" s="116">
        <f t="shared" ref="AE153:AE157" si="24">+AD153/AC153</f>
        <v>0.34627785259371774</v>
      </c>
      <c r="AF153" s="83"/>
      <c r="AG153" s="83"/>
      <c r="AH153" s="82" t="s">
        <v>49</v>
      </c>
      <c r="AI153" s="121">
        <v>0</v>
      </c>
      <c r="AJ153" s="121">
        <v>14321999</v>
      </c>
      <c r="AK153" s="121">
        <v>0</v>
      </c>
      <c r="AL153" s="83"/>
      <c r="AM153" s="83"/>
      <c r="AN153" s="83"/>
      <c r="AO153" s="89"/>
      <c r="AP153" s="89"/>
      <c r="AQ153" s="89"/>
      <c r="AR153" s="89"/>
      <c r="AS153" s="89"/>
      <c r="AT153" s="89"/>
      <c r="AU153" s="89"/>
      <c r="AV153" s="89"/>
      <c r="AW153" s="89"/>
    </row>
    <row r="154" spans="2:49" ht="21" customHeight="1" x14ac:dyDescent="0.15">
      <c r="B154" s="77" t="s">
        <v>33</v>
      </c>
      <c r="C154" s="37"/>
      <c r="D154" s="37">
        <v>15292357</v>
      </c>
      <c r="Z154" s="83"/>
      <c r="AA154" s="82" t="s">
        <v>65</v>
      </c>
      <c r="AB154" s="117">
        <f t="shared" ref="AB154:AC154" si="25">+AI164</f>
        <v>110373570</v>
      </c>
      <c r="AC154" s="117">
        <f t="shared" si="25"/>
        <v>166611125</v>
      </c>
      <c r="AD154" s="117">
        <f>+AK164</f>
        <v>55244106</v>
      </c>
      <c r="AE154" s="116">
        <f t="shared" si="24"/>
        <v>0.33157513341320993</v>
      </c>
      <c r="AF154" s="83"/>
      <c r="AG154" s="83"/>
      <c r="AH154" s="82" t="s">
        <v>52</v>
      </c>
      <c r="AI154" s="121">
        <v>0</v>
      </c>
      <c r="AJ154" s="121">
        <v>956545</v>
      </c>
      <c r="AK154" s="121">
        <v>191364</v>
      </c>
      <c r="AL154" s="83"/>
      <c r="AM154" s="83"/>
      <c r="AN154" s="83"/>
      <c r="AO154" s="89"/>
      <c r="AP154" s="89"/>
      <c r="AQ154" s="89"/>
      <c r="AR154" s="89"/>
      <c r="AS154" s="89"/>
      <c r="AT154" s="89"/>
      <c r="AU154" s="89"/>
      <c r="AV154" s="89"/>
      <c r="AW154" s="89"/>
    </row>
    <row r="155" spans="2:49" ht="21" customHeight="1" x14ac:dyDescent="0.15">
      <c r="B155" s="77" t="s">
        <v>34</v>
      </c>
      <c r="C155" s="37"/>
      <c r="D155" s="37">
        <v>21339913</v>
      </c>
      <c r="Z155" s="83"/>
      <c r="AA155" s="82" t="s">
        <v>61</v>
      </c>
      <c r="AB155" s="117">
        <f t="shared" ref="AB155:AC155" si="26">+AI161</f>
        <v>49082406</v>
      </c>
      <c r="AC155" s="117">
        <f t="shared" si="26"/>
        <v>82400384</v>
      </c>
      <c r="AD155" s="117">
        <f>+AK161</f>
        <v>43729012</v>
      </c>
      <c r="AE155" s="116">
        <f t="shared" si="24"/>
        <v>0.53068942008813935</v>
      </c>
      <c r="AF155" s="83"/>
      <c r="AG155" s="83"/>
      <c r="AH155" s="82" t="s">
        <v>53</v>
      </c>
      <c r="AI155" s="121">
        <v>42504241</v>
      </c>
      <c r="AJ155" s="121">
        <v>63262785</v>
      </c>
      <c r="AK155" s="121">
        <v>29205562</v>
      </c>
      <c r="AL155" s="83"/>
      <c r="AM155" s="83"/>
      <c r="AN155" s="83"/>
      <c r="AO155" s="89"/>
      <c r="AP155" s="89"/>
      <c r="AQ155" s="89"/>
      <c r="AR155" s="89"/>
      <c r="AS155" s="89"/>
      <c r="AT155" s="89"/>
      <c r="AU155" s="89"/>
      <c r="AV155" s="89"/>
      <c r="AW155" s="89"/>
    </row>
    <row r="156" spans="2:49" ht="21" customHeight="1" x14ac:dyDescent="0.25">
      <c r="B156" s="77" t="s">
        <v>35</v>
      </c>
      <c r="C156" s="37"/>
      <c r="D156" s="37">
        <v>27490724</v>
      </c>
      <c r="Z156" s="83"/>
      <c r="AA156" s="82" t="s">
        <v>53</v>
      </c>
      <c r="AB156" s="122">
        <f t="shared" ref="AB156:AC156" si="27">+AI155</f>
        <v>42504241</v>
      </c>
      <c r="AC156" s="122">
        <f t="shared" si="27"/>
        <v>63262785</v>
      </c>
      <c r="AD156" s="122">
        <f>+AK155</f>
        <v>29205562</v>
      </c>
      <c r="AE156" s="116">
        <f t="shared" si="24"/>
        <v>0.46165469952042104</v>
      </c>
      <c r="AF156" s="83"/>
      <c r="AG156" s="83"/>
      <c r="AH156" s="82" t="s">
        <v>54</v>
      </c>
      <c r="AI156" s="121">
        <v>8557479</v>
      </c>
      <c r="AJ156" s="121">
        <v>7956472</v>
      </c>
      <c r="AK156" s="121">
        <v>1319715</v>
      </c>
      <c r="AL156" s="83"/>
      <c r="AM156" s="83"/>
      <c r="AN156" s="83"/>
      <c r="AO156" s="89"/>
      <c r="AP156" s="89"/>
      <c r="AQ156" s="89"/>
      <c r="AR156" s="89"/>
      <c r="AS156" s="89"/>
      <c r="AT156" s="89"/>
      <c r="AU156" s="89"/>
      <c r="AV156" s="89"/>
      <c r="AW156" s="89"/>
    </row>
    <row r="157" spans="2:49" ht="21" customHeight="1" x14ac:dyDescent="0.15">
      <c r="B157" s="77" t="s">
        <v>101</v>
      </c>
      <c r="C157" s="37"/>
      <c r="D157" s="37">
        <v>27216235</v>
      </c>
      <c r="Z157" s="83"/>
      <c r="AA157" s="83" t="s">
        <v>108</v>
      </c>
      <c r="AB157" s="117">
        <f t="shared" ref="AB157:AC157" si="28">+AI152+AI153+AI154+AI156+AI157+AI158+AI160+AI163+AI165</f>
        <v>29093744</v>
      </c>
      <c r="AC157" s="117">
        <f t="shared" si="28"/>
        <v>61760449</v>
      </c>
      <c r="AD157" s="117">
        <f>+AK152+AK153+AK154+AK156+AK157+AK158+AK160+AK163+AK165</f>
        <v>17732511</v>
      </c>
      <c r="AE157" s="116">
        <f t="shared" si="24"/>
        <v>0.28711758556029926</v>
      </c>
      <c r="AF157" s="83"/>
      <c r="AG157" s="83"/>
      <c r="AH157" s="82" t="s">
        <v>55</v>
      </c>
      <c r="AI157" s="121">
        <v>2801684</v>
      </c>
      <c r="AJ157" s="121">
        <v>7522957</v>
      </c>
      <c r="AK157" s="121">
        <v>1236346</v>
      </c>
      <c r="AL157" s="83"/>
      <c r="AM157" s="83"/>
      <c r="AN157" s="83"/>
      <c r="AO157" s="89"/>
      <c r="AP157" s="89"/>
      <c r="AQ157" s="89"/>
      <c r="AR157" s="89"/>
      <c r="AS157" s="89"/>
      <c r="AT157" s="89"/>
      <c r="AU157" s="89"/>
      <c r="AV157" s="89"/>
      <c r="AW157" s="89"/>
    </row>
    <row r="158" spans="2:49" ht="21" customHeight="1" x14ac:dyDescent="0.25">
      <c r="B158" s="77" t="s">
        <v>102</v>
      </c>
      <c r="C158" s="37"/>
      <c r="D158" s="37">
        <v>23452803</v>
      </c>
      <c r="Z158" s="83"/>
      <c r="AA158" s="114"/>
      <c r="AB158" s="118">
        <f>SUM(AB152:AB157)</f>
        <v>420149722</v>
      </c>
      <c r="AC158" s="118">
        <f t="shared" ref="AC158:AD158" si="29">SUM(AC152:AC157)</f>
        <v>870236956</v>
      </c>
      <c r="AD158" s="118">
        <f t="shared" si="29"/>
        <v>361909004</v>
      </c>
      <c r="AE158" s="83"/>
      <c r="AF158" s="83"/>
      <c r="AG158" s="83"/>
      <c r="AH158" s="82" t="s">
        <v>57</v>
      </c>
      <c r="AI158" s="121">
        <v>0</v>
      </c>
      <c r="AJ158" s="121">
        <v>888550</v>
      </c>
      <c r="AK158" s="121">
        <v>34000</v>
      </c>
      <c r="AL158" s="83"/>
      <c r="AM158" s="83"/>
      <c r="AN158" s="83"/>
      <c r="AO158" s="89"/>
      <c r="AP158" s="89"/>
      <c r="AQ158" s="89"/>
      <c r="AR158" s="89"/>
      <c r="AS158" s="89"/>
      <c r="AT158" s="89"/>
      <c r="AU158" s="89"/>
      <c r="AV158" s="89"/>
      <c r="AW158" s="89"/>
    </row>
    <row r="159" spans="2:49" ht="21" customHeight="1" x14ac:dyDescent="0.25">
      <c r="B159" s="77" t="s">
        <v>103</v>
      </c>
      <c r="C159" s="37"/>
      <c r="D159" s="37">
        <v>33471944</v>
      </c>
      <c r="Z159" s="83"/>
      <c r="AA159" s="114"/>
      <c r="AB159" s="114"/>
      <c r="AC159" s="114"/>
      <c r="AD159" s="114"/>
      <c r="AE159" s="83"/>
      <c r="AF159" s="83"/>
      <c r="AG159" s="83"/>
      <c r="AH159" s="82" t="s">
        <v>58</v>
      </c>
      <c r="AI159" s="121">
        <v>99111373</v>
      </c>
      <c r="AJ159" s="121">
        <v>214282916</v>
      </c>
      <c r="AK159" s="121">
        <v>74201428</v>
      </c>
      <c r="AL159" s="83"/>
      <c r="AM159" s="83"/>
      <c r="AN159" s="83"/>
      <c r="AO159" s="89"/>
      <c r="AP159" s="89"/>
      <c r="AQ159" s="89"/>
      <c r="AR159" s="89"/>
      <c r="AS159" s="89"/>
      <c r="AT159" s="89"/>
      <c r="AU159" s="89"/>
      <c r="AV159" s="89"/>
      <c r="AW159" s="89"/>
    </row>
    <row r="160" spans="2:49" ht="21" customHeight="1" x14ac:dyDescent="0.25">
      <c r="B160" s="77" t="s">
        <v>104</v>
      </c>
      <c r="C160" s="37"/>
      <c r="D160" s="37">
        <v>20346303</v>
      </c>
      <c r="Z160" s="83"/>
      <c r="AA160" s="114"/>
      <c r="AB160" s="114"/>
      <c r="AC160" s="114"/>
      <c r="AD160" s="114"/>
      <c r="AE160" s="83"/>
      <c r="AF160" s="83"/>
      <c r="AG160" s="83"/>
      <c r="AH160" s="82" t="s">
        <v>60</v>
      </c>
      <c r="AI160" s="121">
        <v>4000000</v>
      </c>
      <c r="AJ160" s="121">
        <v>6674601</v>
      </c>
      <c r="AK160" s="121">
        <v>5412602</v>
      </c>
      <c r="AL160" s="83"/>
      <c r="AM160" s="83"/>
      <c r="AN160" s="83"/>
      <c r="AO160" s="89"/>
      <c r="AP160" s="89"/>
      <c r="AQ160" s="89"/>
      <c r="AR160" s="89"/>
      <c r="AS160" s="89"/>
      <c r="AT160" s="89"/>
      <c r="AU160" s="89"/>
      <c r="AV160" s="89"/>
      <c r="AW160" s="89"/>
    </row>
    <row r="161" spans="2:49" ht="21" customHeight="1" x14ac:dyDescent="0.25">
      <c r="B161" s="77" t="s">
        <v>105</v>
      </c>
      <c r="C161" s="37"/>
      <c r="D161" s="37">
        <v>33528159</v>
      </c>
      <c r="Z161" s="83"/>
      <c r="AA161" s="114"/>
      <c r="AB161" s="114"/>
      <c r="AC161" s="114"/>
      <c r="AD161" s="114"/>
      <c r="AE161" s="83"/>
      <c r="AF161" s="83"/>
      <c r="AG161" s="83"/>
      <c r="AH161" s="82" t="s">
        <v>61</v>
      </c>
      <c r="AI161" s="121">
        <v>49082406</v>
      </c>
      <c r="AJ161" s="121">
        <v>82400384</v>
      </c>
      <c r="AK161" s="121">
        <v>43729012</v>
      </c>
      <c r="AL161" s="83"/>
      <c r="AM161" s="83"/>
      <c r="AN161" s="83"/>
      <c r="AO161" s="89"/>
      <c r="AP161" s="89"/>
      <c r="AQ161" s="89"/>
      <c r="AR161" s="89"/>
      <c r="AS161" s="89"/>
      <c r="AT161" s="89"/>
      <c r="AU161" s="89"/>
      <c r="AV161" s="89"/>
      <c r="AW161" s="89"/>
    </row>
    <row r="162" spans="2:49" ht="21" customHeight="1" x14ac:dyDescent="0.25">
      <c r="B162" s="77" t="s">
        <v>111</v>
      </c>
      <c r="C162" s="37"/>
      <c r="D162" s="37">
        <v>56629097</v>
      </c>
      <c r="Z162" s="83"/>
      <c r="AA162" s="114"/>
      <c r="AB162" s="114"/>
      <c r="AC162" s="114"/>
      <c r="AD162" s="114"/>
      <c r="AE162" s="83"/>
      <c r="AF162" s="83"/>
      <c r="AG162" s="83"/>
      <c r="AH162" s="82" t="s">
        <v>63</v>
      </c>
      <c r="AI162" s="121">
        <v>89984388</v>
      </c>
      <c r="AJ162" s="121">
        <v>281919297</v>
      </c>
      <c r="AK162" s="121">
        <v>141796385</v>
      </c>
      <c r="AL162" s="83"/>
      <c r="AM162" s="83"/>
      <c r="AN162" s="83"/>
      <c r="AO162" s="89"/>
      <c r="AP162" s="89"/>
      <c r="AQ162" s="89"/>
      <c r="AR162" s="89"/>
      <c r="AS162" s="89"/>
      <c r="AT162" s="89"/>
      <c r="AU162" s="89"/>
      <c r="AV162" s="89"/>
      <c r="AW162" s="89"/>
    </row>
    <row r="163" spans="2:49" ht="21" customHeight="1" x14ac:dyDescent="0.25">
      <c r="B163" s="77" t="s">
        <v>112</v>
      </c>
      <c r="C163" s="37"/>
      <c r="D163" s="37">
        <v>27112954</v>
      </c>
      <c r="Z163" s="83"/>
      <c r="AA163" s="114"/>
      <c r="AB163" s="114"/>
      <c r="AC163" s="114"/>
      <c r="AD163" s="114"/>
      <c r="AE163" s="114"/>
      <c r="AF163" s="114"/>
      <c r="AG163" s="83"/>
      <c r="AH163" s="82" t="s">
        <v>64</v>
      </c>
      <c r="AI163" s="121">
        <v>0</v>
      </c>
      <c r="AJ163" s="121">
        <v>3565616</v>
      </c>
      <c r="AK163" s="121">
        <v>1000315</v>
      </c>
      <c r="AL163" s="83"/>
      <c r="AM163" s="83"/>
      <c r="AN163" s="83"/>
      <c r="AO163" s="89"/>
      <c r="AP163" s="89"/>
      <c r="AQ163" s="89"/>
      <c r="AR163" s="89"/>
      <c r="AS163" s="89"/>
      <c r="AT163" s="89"/>
      <c r="AU163" s="89"/>
      <c r="AV163" s="89"/>
      <c r="AW163" s="89"/>
    </row>
    <row r="164" spans="2:49" ht="21" customHeight="1" x14ac:dyDescent="0.25">
      <c r="B164" s="77" t="s">
        <v>113</v>
      </c>
      <c r="C164" s="37"/>
      <c r="D164" s="37">
        <v>73141552</v>
      </c>
      <c r="Z164" s="83"/>
      <c r="AA164" s="114"/>
      <c r="AB164" s="114"/>
      <c r="AC164" s="114"/>
      <c r="AD164" s="114"/>
      <c r="AE164" s="114"/>
      <c r="AF164" s="114"/>
      <c r="AG164" s="83"/>
      <c r="AH164" s="82" t="s">
        <v>65</v>
      </c>
      <c r="AI164" s="121">
        <v>110373570</v>
      </c>
      <c r="AJ164" s="121">
        <v>166611125</v>
      </c>
      <c r="AK164" s="121">
        <v>55244106</v>
      </c>
      <c r="AL164" s="83"/>
      <c r="AM164" s="83"/>
      <c r="AN164" s="83"/>
      <c r="AO164" s="89"/>
      <c r="AP164" s="89"/>
      <c r="AQ164" s="89"/>
      <c r="AR164" s="89"/>
      <c r="AS164" s="89"/>
      <c r="AT164" s="89"/>
      <c r="AU164" s="89"/>
      <c r="AV164" s="89"/>
      <c r="AW164" s="89"/>
    </row>
    <row r="165" spans="2:49" ht="22.5" customHeight="1" x14ac:dyDescent="0.25">
      <c r="C165" s="1"/>
      <c r="D165" s="1"/>
      <c r="E165" s="1"/>
      <c r="F165" s="1"/>
      <c r="G165" s="1"/>
      <c r="Z165" s="83"/>
      <c r="AA165" s="114"/>
      <c r="AB165" s="114"/>
      <c r="AC165" s="114"/>
      <c r="AD165" s="114"/>
      <c r="AE165" s="114"/>
      <c r="AF165" s="114"/>
      <c r="AG165" s="83"/>
      <c r="AH165" s="82" t="s">
        <v>66</v>
      </c>
      <c r="AI165" s="121">
        <v>0</v>
      </c>
      <c r="AJ165" s="121">
        <v>250000</v>
      </c>
      <c r="AK165" s="121">
        <v>0</v>
      </c>
      <c r="AL165" s="83"/>
      <c r="AM165" s="83"/>
      <c r="AN165" s="83"/>
      <c r="AO165" s="89"/>
      <c r="AP165" s="89"/>
      <c r="AQ165" s="89"/>
      <c r="AR165" s="89"/>
      <c r="AS165" s="89"/>
      <c r="AT165" s="89"/>
      <c r="AU165" s="89"/>
      <c r="AV165" s="89"/>
      <c r="AW165" s="89"/>
    </row>
    <row r="166" spans="2:49" ht="22.5" customHeight="1" x14ac:dyDescent="0.25">
      <c r="Z166" s="83"/>
      <c r="AA166" s="114"/>
      <c r="AB166" s="114"/>
      <c r="AC166" s="114"/>
      <c r="AD166" s="114"/>
      <c r="AE166" s="114"/>
      <c r="AF166" s="114"/>
      <c r="AG166" s="83"/>
      <c r="AH166" s="83"/>
      <c r="AI166" s="83"/>
      <c r="AJ166" s="83"/>
      <c r="AK166" s="83"/>
      <c r="AL166" s="83"/>
      <c r="AM166" s="83"/>
      <c r="AN166" s="83"/>
      <c r="AO166" s="89"/>
      <c r="AP166" s="89"/>
      <c r="AQ166" s="89"/>
      <c r="AR166" s="89"/>
      <c r="AS166" s="89"/>
      <c r="AT166" s="89"/>
      <c r="AU166" s="89"/>
      <c r="AV166" s="89"/>
      <c r="AW166" s="89"/>
    </row>
    <row r="167" spans="2:49" ht="27" customHeight="1" x14ac:dyDescent="0.25">
      <c r="B167" s="101" t="s">
        <v>36</v>
      </c>
      <c r="C167" s="101"/>
      <c r="D167" s="101"/>
      <c r="Z167" s="83"/>
      <c r="AA167" s="114"/>
      <c r="AB167" s="114"/>
      <c r="AC167" s="114"/>
      <c r="AD167" s="114"/>
      <c r="AE167" s="114"/>
      <c r="AF167" s="114"/>
      <c r="AG167" s="83"/>
      <c r="AH167" s="83"/>
      <c r="AI167" s="83"/>
      <c r="AJ167" s="83"/>
      <c r="AK167" s="83"/>
      <c r="AL167" s="83"/>
      <c r="AM167" s="83"/>
      <c r="AN167" s="83"/>
      <c r="AO167" s="89"/>
      <c r="AP167" s="89"/>
      <c r="AQ167" s="89"/>
      <c r="AR167" s="89"/>
      <c r="AS167" s="89"/>
      <c r="AT167" s="89"/>
      <c r="AU167" s="89"/>
      <c r="AV167" s="89"/>
      <c r="AW167" s="89"/>
    </row>
    <row r="168" spans="2:49" ht="21" customHeight="1" x14ac:dyDescent="0.25">
      <c r="B168" s="102" t="s">
        <v>37</v>
      </c>
      <c r="C168" s="102"/>
      <c r="D168" s="102"/>
      <c r="Z168" s="83"/>
      <c r="AA168" s="114"/>
      <c r="AB168" s="114"/>
      <c r="AC168" s="114"/>
      <c r="AD168" s="114"/>
      <c r="AE168" s="114"/>
      <c r="AF168" s="114"/>
      <c r="AG168" s="83"/>
      <c r="AH168" s="83"/>
      <c r="AI168" s="83"/>
      <c r="AJ168" s="83"/>
      <c r="AK168" s="83"/>
      <c r="AL168" s="83"/>
      <c r="AM168" s="83"/>
      <c r="AN168" s="83"/>
      <c r="AO168" s="89"/>
      <c r="AP168" s="89"/>
      <c r="AQ168" s="89"/>
      <c r="AR168" s="89"/>
      <c r="AS168" s="89"/>
      <c r="AT168" s="89"/>
      <c r="AU168" s="89"/>
      <c r="AV168" s="89"/>
      <c r="AW168" s="89"/>
    </row>
    <row r="169" spans="2:49" ht="27" customHeight="1" x14ac:dyDescent="0.25">
      <c r="B169" s="72" t="s">
        <v>3</v>
      </c>
      <c r="C169" s="73">
        <v>1990228043</v>
      </c>
      <c r="D169" s="73">
        <v>2553441925</v>
      </c>
      <c r="E169" s="1"/>
      <c r="F169" s="1"/>
      <c r="G169" s="1"/>
      <c r="Z169" s="83"/>
      <c r="AA169" s="114"/>
      <c r="AB169" s="114"/>
      <c r="AC169" s="114"/>
      <c r="AD169" s="114"/>
      <c r="AE169" s="114"/>
      <c r="AF169" s="114"/>
      <c r="AG169" s="83"/>
      <c r="AH169" s="83"/>
      <c r="AI169" s="83"/>
      <c r="AJ169" s="83"/>
      <c r="AK169" s="83"/>
      <c r="AL169" s="83"/>
      <c r="AM169" s="83"/>
      <c r="AN169" s="83"/>
      <c r="AO169" s="89"/>
      <c r="AP169" s="89"/>
      <c r="AQ169" s="89"/>
      <c r="AR169" s="89"/>
      <c r="AS169" s="89"/>
      <c r="AT169" s="89"/>
      <c r="AU169" s="89"/>
      <c r="AV169" s="89"/>
      <c r="AW169" s="89"/>
    </row>
    <row r="170" spans="2:49" ht="28.5" customHeight="1" x14ac:dyDescent="0.25">
      <c r="B170" s="56" t="s">
        <v>31</v>
      </c>
      <c r="C170" s="56" t="s">
        <v>5</v>
      </c>
      <c r="D170" s="56" t="s">
        <v>6</v>
      </c>
      <c r="E170" s="15"/>
      <c r="F170" s="1"/>
      <c r="G170" s="1"/>
      <c r="Z170" s="83"/>
      <c r="AA170" s="114"/>
      <c r="AB170" s="114"/>
      <c r="AC170" s="114"/>
      <c r="AD170" s="114"/>
      <c r="AE170" s="114"/>
      <c r="AF170" s="114"/>
      <c r="AG170" s="83"/>
      <c r="AH170" s="83"/>
      <c r="AI170" s="83"/>
      <c r="AJ170" s="83"/>
      <c r="AK170" s="83"/>
      <c r="AL170" s="83"/>
      <c r="AM170" s="83"/>
      <c r="AN170" s="83"/>
      <c r="AO170" s="89"/>
      <c r="AP170" s="89"/>
      <c r="AQ170" s="89"/>
      <c r="AR170" s="89"/>
      <c r="AS170" s="89"/>
      <c r="AT170" s="89"/>
      <c r="AU170" s="89"/>
      <c r="AV170" s="89"/>
      <c r="AW170" s="89"/>
    </row>
    <row r="171" spans="2:49" ht="30.75" customHeight="1" x14ac:dyDescent="0.25">
      <c r="B171" s="77" t="s">
        <v>32</v>
      </c>
      <c r="C171" s="37"/>
      <c r="D171" s="37">
        <v>166808773</v>
      </c>
      <c r="E171" s="1"/>
      <c r="F171" s="1"/>
      <c r="G171" s="1"/>
      <c r="Z171" s="83"/>
      <c r="AA171" s="114"/>
      <c r="AB171" s="114"/>
      <c r="AC171" s="114"/>
      <c r="AD171" s="114"/>
      <c r="AE171" s="114"/>
      <c r="AF171" s="114"/>
      <c r="AG171" s="83"/>
      <c r="AH171" s="83"/>
      <c r="AI171" s="83"/>
      <c r="AJ171" s="83"/>
      <c r="AK171" s="83"/>
      <c r="AL171" s="83"/>
      <c r="AM171" s="83"/>
      <c r="AN171" s="83"/>
      <c r="AO171" s="89"/>
      <c r="AP171" s="89"/>
      <c r="AQ171" s="89"/>
      <c r="AR171" s="89"/>
      <c r="AS171" s="89"/>
      <c r="AT171" s="89"/>
      <c r="AU171" s="89"/>
      <c r="AV171" s="89"/>
      <c r="AW171" s="89"/>
    </row>
    <row r="172" spans="2:49" ht="30.75" customHeight="1" x14ac:dyDescent="0.25">
      <c r="B172" s="77" t="s">
        <v>33</v>
      </c>
      <c r="C172" s="37"/>
      <c r="D172" s="37">
        <v>163606572</v>
      </c>
      <c r="E172" s="1"/>
      <c r="F172" s="1"/>
      <c r="G172" s="1"/>
      <c r="Z172" s="83"/>
      <c r="AA172" s="114"/>
      <c r="AB172" s="114"/>
      <c r="AC172" s="114"/>
      <c r="AD172" s="114"/>
      <c r="AE172" s="114"/>
      <c r="AF172" s="114"/>
      <c r="AG172" s="83"/>
      <c r="AH172" s="83"/>
      <c r="AI172" s="83"/>
      <c r="AJ172" s="83"/>
      <c r="AK172" s="83"/>
      <c r="AL172" s="83"/>
      <c r="AM172" s="83"/>
      <c r="AN172" s="83"/>
      <c r="AO172" s="89"/>
      <c r="AP172" s="89"/>
      <c r="AQ172" s="89"/>
      <c r="AR172" s="89"/>
      <c r="AS172" s="89"/>
      <c r="AT172" s="89"/>
      <c r="AU172" s="89"/>
      <c r="AV172" s="89"/>
      <c r="AW172" s="89"/>
    </row>
    <row r="173" spans="2:49" ht="30.75" customHeight="1" x14ac:dyDescent="0.25">
      <c r="B173" s="77" t="s">
        <v>34</v>
      </c>
      <c r="C173" s="37"/>
      <c r="D173" s="37">
        <v>191170229</v>
      </c>
      <c r="E173" s="1"/>
      <c r="F173" s="1"/>
      <c r="G173" s="1"/>
      <c r="Z173" s="83"/>
      <c r="AA173" s="114"/>
      <c r="AB173" s="114"/>
      <c r="AC173" s="114"/>
      <c r="AD173" s="114"/>
      <c r="AE173" s="114"/>
      <c r="AF173" s="114"/>
      <c r="AG173" s="83"/>
      <c r="AH173" s="83"/>
      <c r="AI173" s="83"/>
      <c r="AJ173" s="83"/>
      <c r="AK173" s="83"/>
      <c r="AL173" s="83"/>
      <c r="AM173" s="83"/>
      <c r="AN173" s="83"/>
      <c r="AO173" s="89"/>
      <c r="AP173" s="89"/>
      <c r="AQ173" s="89"/>
      <c r="AR173" s="89"/>
      <c r="AS173" s="89"/>
      <c r="AT173" s="89"/>
      <c r="AU173" s="89"/>
      <c r="AV173" s="89"/>
      <c r="AW173" s="89"/>
    </row>
    <row r="174" spans="2:49" ht="30.75" customHeight="1" x14ac:dyDescent="0.25">
      <c r="B174" s="77" t="s">
        <v>35</v>
      </c>
      <c r="C174" s="37"/>
      <c r="D174" s="37">
        <v>183237554</v>
      </c>
      <c r="E174" s="1"/>
      <c r="F174" s="1"/>
      <c r="G174" s="1"/>
      <c r="Z174" s="83"/>
      <c r="AA174" s="114"/>
      <c r="AB174" s="114"/>
      <c r="AC174" s="114"/>
      <c r="AD174" s="114"/>
      <c r="AE174" s="114"/>
      <c r="AF174" s="114"/>
      <c r="AG174" s="83"/>
      <c r="AH174" s="83"/>
      <c r="AI174" s="83"/>
      <c r="AJ174" s="83"/>
      <c r="AK174" s="83"/>
      <c r="AL174" s="83"/>
      <c r="AM174" s="83"/>
      <c r="AN174" s="83"/>
      <c r="AO174" s="89"/>
      <c r="AP174" s="89"/>
      <c r="AQ174" s="89"/>
      <c r="AR174" s="89"/>
      <c r="AS174" s="89"/>
      <c r="AT174" s="89"/>
      <c r="AU174" s="89"/>
      <c r="AV174" s="89"/>
      <c r="AW174" s="89"/>
    </row>
    <row r="175" spans="2:49" ht="30.75" customHeight="1" x14ac:dyDescent="0.25">
      <c r="B175" s="77" t="s">
        <v>101</v>
      </c>
      <c r="C175" s="37"/>
      <c r="D175" s="37">
        <v>186648279</v>
      </c>
      <c r="E175" s="1"/>
      <c r="F175" s="1"/>
      <c r="G175" s="1"/>
      <c r="Z175" s="83"/>
      <c r="AA175" s="114"/>
      <c r="AB175" s="114"/>
      <c r="AC175" s="114"/>
      <c r="AD175" s="114"/>
      <c r="AE175" s="114"/>
      <c r="AF175" s="114"/>
      <c r="AG175" s="83"/>
      <c r="AH175" s="83"/>
      <c r="AI175" s="83"/>
      <c r="AJ175" s="83"/>
      <c r="AK175" s="83"/>
      <c r="AL175" s="83"/>
      <c r="AM175" s="83"/>
      <c r="AN175" s="83"/>
      <c r="AO175" s="89"/>
      <c r="AP175" s="89"/>
      <c r="AQ175" s="89"/>
      <c r="AR175" s="89"/>
      <c r="AS175" s="89"/>
      <c r="AT175" s="89"/>
      <c r="AU175" s="89"/>
      <c r="AV175" s="89"/>
      <c r="AW175" s="89"/>
    </row>
    <row r="176" spans="2:49" ht="30.75" customHeight="1" x14ac:dyDescent="0.25">
      <c r="B176" s="77" t="s">
        <v>102</v>
      </c>
      <c r="C176" s="37"/>
      <c r="D176" s="37">
        <v>204177820</v>
      </c>
      <c r="E176" s="1"/>
      <c r="F176" s="1"/>
      <c r="G176" s="1"/>
      <c r="Z176" s="83"/>
      <c r="AA176" s="114"/>
      <c r="AB176" s="114"/>
      <c r="AC176" s="114"/>
      <c r="AD176" s="114"/>
      <c r="AE176" s="114"/>
      <c r="AF176" s="114"/>
      <c r="AG176" s="83"/>
      <c r="AH176" s="83"/>
      <c r="AI176" s="83"/>
      <c r="AJ176" s="83"/>
      <c r="AK176" s="83"/>
      <c r="AL176" s="83"/>
      <c r="AM176" s="83"/>
      <c r="AN176" s="83"/>
      <c r="AO176" s="89"/>
      <c r="AP176" s="89"/>
      <c r="AQ176" s="89"/>
      <c r="AR176" s="89"/>
      <c r="AS176" s="89"/>
      <c r="AT176" s="89"/>
      <c r="AU176" s="89"/>
      <c r="AV176" s="89"/>
      <c r="AW176" s="89"/>
    </row>
    <row r="177" spans="2:49" ht="30.75" customHeight="1" x14ac:dyDescent="0.25">
      <c r="B177" s="77" t="s">
        <v>103</v>
      </c>
      <c r="C177" s="37"/>
      <c r="D177" s="37">
        <v>224075592</v>
      </c>
      <c r="E177" s="1"/>
      <c r="F177" s="1"/>
      <c r="G177" s="1"/>
      <c r="Z177" s="83"/>
      <c r="AA177" s="114"/>
      <c r="AB177" s="114"/>
      <c r="AC177" s="114"/>
      <c r="AD177" s="114"/>
      <c r="AE177" s="114"/>
      <c r="AF177" s="114"/>
      <c r="AG177" s="83"/>
      <c r="AH177" s="83"/>
      <c r="AI177" s="83"/>
      <c r="AJ177" s="83"/>
      <c r="AK177" s="83"/>
      <c r="AL177" s="83"/>
      <c r="AM177" s="83"/>
      <c r="AN177" s="83"/>
      <c r="AO177" s="89"/>
      <c r="AP177" s="89"/>
      <c r="AQ177" s="89"/>
      <c r="AR177" s="89"/>
      <c r="AS177" s="89"/>
      <c r="AT177" s="89"/>
      <c r="AU177" s="89"/>
      <c r="AV177" s="89"/>
      <c r="AW177" s="89"/>
    </row>
    <row r="178" spans="2:49" ht="30.75" customHeight="1" x14ac:dyDescent="0.25">
      <c r="B178" s="77" t="s">
        <v>104</v>
      </c>
      <c r="C178" s="37"/>
      <c r="D178" s="37">
        <v>193560412</v>
      </c>
      <c r="E178" s="1"/>
      <c r="F178" s="1"/>
      <c r="G178" s="1"/>
      <c r="Z178" s="83"/>
      <c r="AA178" s="114"/>
      <c r="AB178" s="114"/>
      <c r="AC178" s="114"/>
      <c r="AD178" s="114"/>
      <c r="AE178" s="114"/>
      <c r="AF178" s="114"/>
      <c r="AG178" s="83"/>
      <c r="AH178" s="83"/>
      <c r="AI178" s="83"/>
      <c r="AJ178" s="83"/>
      <c r="AK178" s="83"/>
      <c r="AL178" s="83"/>
      <c r="AM178" s="83"/>
      <c r="AN178" s="83"/>
      <c r="AO178" s="89"/>
      <c r="AP178" s="89"/>
      <c r="AQ178" s="89"/>
      <c r="AR178" s="89"/>
      <c r="AS178" s="89"/>
      <c r="AT178" s="89"/>
      <c r="AU178" s="89"/>
      <c r="AV178" s="89"/>
      <c r="AW178" s="89"/>
    </row>
    <row r="179" spans="2:49" ht="30.75" customHeight="1" x14ac:dyDescent="0.15">
      <c r="B179" s="77" t="s">
        <v>105</v>
      </c>
      <c r="C179" s="37"/>
      <c r="D179" s="37">
        <v>195654712</v>
      </c>
      <c r="E179" s="1"/>
      <c r="F179" s="1"/>
      <c r="G179" s="1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</row>
    <row r="180" spans="2:49" ht="30.75" customHeight="1" x14ac:dyDescent="0.15">
      <c r="B180" s="77" t="s">
        <v>111</v>
      </c>
      <c r="C180" s="37"/>
      <c r="D180" s="37">
        <v>185793586</v>
      </c>
      <c r="E180" s="1"/>
      <c r="F180" s="1"/>
      <c r="G180" s="1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</row>
    <row r="181" spans="2:49" ht="30.75" customHeight="1" x14ac:dyDescent="0.15">
      <c r="B181" s="77" t="s">
        <v>112</v>
      </c>
      <c r="C181" s="37"/>
      <c r="D181" s="37">
        <v>203964945</v>
      </c>
      <c r="E181" s="1"/>
      <c r="F181" s="1"/>
      <c r="G181" s="1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</row>
    <row r="182" spans="2:49" ht="30.75" customHeight="1" x14ac:dyDescent="0.15">
      <c r="B182" s="77" t="s">
        <v>113</v>
      </c>
      <c r="C182" s="37"/>
      <c r="D182" s="37">
        <v>342637113</v>
      </c>
      <c r="E182" s="1"/>
      <c r="F182" s="1"/>
      <c r="G182" s="1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</row>
    <row r="183" spans="2:49" x14ac:dyDescent="0.15"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</row>
    <row r="184" spans="2:49" x14ac:dyDescent="0.15"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</row>
    <row r="185" spans="2:49" ht="12" x14ac:dyDescent="0.2">
      <c r="B185" s="24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</row>
    <row r="186" spans="2:49" x14ac:dyDescent="0.15">
      <c r="B186" s="1" t="s">
        <v>114</v>
      </c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</row>
    <row r="187" spans="2:49" x14ac:dyDescent="0.15">
      <c r="D187" s="2" t="s">
        <v>47</v>
      </c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</row>
    <row r="188" spans="2:49" x14ac:dyDescent="0.15"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</row>
    <row r="189" spans="2:49" x14ac:dyDescent="0.15"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</row>
    <row r="190" spans="2:49" x14ac:dyDescent="0.15"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</row>
    <row r="191" spans="2:49" x14ac:dyDescent="0.15"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</row>
    <row r="192" spans="2:49" x14ac:dyDescent="0.15"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</row>
    <row r="193" spans="1:49" x14ac:dyDescent="0.15"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</row>
    <row r="194" spans="1:49" x14ac:dyDescent="0.15"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</row>
    <row r="195" spans="1:49" x14ac:dyDescent="0.15"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</row>
    <row r="196" spans="1:49" x14ac:dyDescent="0.15"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</row>
    <row r="197" spans="1:49" x14ac:dyDescent="0.15"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</row>
    <row r="198" spans="1:49" ht="12.75" x14ac:dyDescent="0.15">
      <c r="A198" s="84"/>
      <c r="B198" s="83"/>
      <c r="C198" s="84"/>
      <c r="D198" s="84"/>
      <c r="E198" s="84"/>
      <c r="F198" s="84"/>
      <c r="G198" s="23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</row>
    <row r="199" spans="1:49" x14ac:dyDescent="0.15">
      <c r="A199" s="83"/>
      <c r="B199" s="83"/>
      <c r="C199" s="85"/>
      <c r="D199" s="85"/>
      <c r="E199" s="85"/>
      <c r="F199" s="85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</row>
    <row r="200" spans="1:49" x14ac:dyDescent="0.15">
      <c r="A200" s="83"/>
      <c r="B200" s="87"/>
      <c r="C200" s="88"/>
      <c r="D200" s="88"/>
      <c r="E200" s="88"/>
      <c r="F200" s="88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</row>
    <row r="201" spans="1:49" x14ac:dyDescent="0.15">
      <c r="A201" s="83"/>
      <c r="B201" s="87"/>
      <c r="C201" s="88"/>
      <c r="D201" s="88"/>
      <c r="E201" s="88"/>
      <c r="F201" s="88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</row>
    <row r="202" spans="1:49" x14ac:dyDescent="0.15">
      <c r="A202" s="83"/>
      <c r="B202" s="87"/>
      <c r="C202" s="88"/>
      <c r="D202" s="88"/>
      <c r="E202" s="88"/>
      <c r="F202" s="88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</row>
    <row r="203" spans="1:49" x14ac:dyDescent="0.15">
      <c r="A203" s="83"/>
      <c r="B203" s="87"/>
      <c r="C203" s="88"/>
      <c r="D203" s="88"/>
      <c r="E203" s="88"/>
      <c r="F203" s="88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</row>
    <row r="204" spans="1:49" x14ac:dyDescent="0.15">
      <c r="A204" s="83"/>
      <c r="B204" s="87"/>
      <c r="C204" s="88"/>
      <c r="D204" s="88"/>
      <c r="E204" s="88"/>
      <c r="F204" s="88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</row>
    <row r="205" spans="1:49" x14ac:dyDescent="0.15">
      <c r="A205" s="83"/>
      <c r="B205" s="87"/>
      <c r="C205" s="88"/>
      <c r="D205" s="88"/>
      <c r="E205" s="88"/>
      <c r="F205" s="88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</row>
    <row r="206" spans="1:49" x14ac:dyDescent="0.15">
      <c r="A206" s="83"/>
      <c r="B206" s="83"/>
      <c r="C206" s="85"/>
      <c r="D206" s="85"/>
      <c r="E206" s="85"/>
      <c r="F206" s="85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</row>
    <row r="207" spans="1:49" x14ac:dyDescent="0.15">
      <c r="A207" s="83"/>
      <c r="B207" s="83"/>
      <c r="C207" s="85" t="s">
        <v>109</v>
      </c>
      <c r="D207" s="85" t="s">
        <v>110</v>
      </c>
      <c r="E207" s="85"/>
      <c r="F207" s="85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</row>
    <row r="208" spans="1:49" ht="12.75" x14ac:dyDescent="0.15">
      <c r="A208" s="83"/>
      <c r="B208" s="82" t="s">
        <v>32</v>
      </c>
      <c r="C208" s="86">
        <v>2886960</v>
      </c>
      <c r="D208" s="86">
        <v>166808773</v>
      </c>
      <c r="E208" s="85"/>
      <c r="F208" s="85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</row>
    <row r="209" spans="1:49" ht="12.75" x14ac:dyDescent="0.15">
      <c r="A209" s="83"/>
      <c r="B209" s="82" t="s">
        <v>33</v>
      </c>
      <c r="C209" s="86">
        <v>15292357</v>
      </c>
      <c r="D209" s="86">
        <v>163606572</v>
      </c>
      <c r="E209" s="85"/>
      <c r="F209" s="85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</row>
    <row r="210" spans="1:49" ht="12.75" x14ac:dyDescent="0.15">
      <c r="A210" s="83"/>
      <c r="B210" s="82" t="s">
        <v>34</v>
      </c>
      <c r="C210" s="86">
        <v>21339913</v>
      </c>
      <c r="D210" s="86">
        <v>191170229</v>
      </c>
      <c r="E210" s="85"/>
      <c r="F210" s="85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</row>
    <row r="211" spans="1:49" ht="12.75" x14ac:dyDescent="0.15">
      <c r="A211" s="83"/>
      <c r="B211" s="82" t="s">
        <v>35</v>
      </c>
      <c r="C211" s="86">
        <v>27490724</v>
      </c>
      <c r="D211" s="86">
        <v>183237554</v>
      </c>
      <c r="E211" s="85"/>
      <c r="F211" s="85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</row>
    <row r="212" spans="1:49" ht="12.75" x14ac:dyDescent="0.15">
      <c r="A212" s="83"/>
      <c r="B212" s="82" t="s">
        <v>101</v>
      </c>
      <c r="C212" s="86">
        <v>27216235</v>
      </c>
      <c r="D212" s="86">
        <v>186648279</v>
      </c>
      <c r="E212" s="85"/>
      <c r="F212" s="85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</row>
    <row r="213" spans="1:49" ht="12.75" x14ac:dyDescent="0.15">
      <c r="A213" s="83"/>
      <c r="B213" s="82" t="s">
        <v>102</v>
      </c>
      <c r="C213" s="86">
        <v>23452803</v>
      </c>
      <c r="D213" s="86">
        <v>204177820</v>
      </c>
      <c r="E213" s="85"/>
      <c r="F213" s="85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</row>
    <row r="214" spans="1:49" ht="12.75" x14ac:dyDescent="0.15">
      <c r="A214" s="83"/>
      <c r="B214" s="82" t="s">
        <v>103</v>
      </c>
      <c r="C214" s="86">
        <v>33471944</v>
      </c>
      <c r="D214" s="86">
        <v>224075592</v>
      </c>
      <c r="E214" s="85"/>
      <c r="F214" s="85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</row>
    <row r="215" spans="1:49" ht="12.75" x14ac:dyDescent="0.15">
      <c r="A215" s="83"/>
      <c r="B215" s="82" t="s">
        <v>104</v>
      </c>
      <c r="C215" s="86">
        <v>20346303</v>
      </c>
      <c r="D215" s="86">
        <v>193560412</v>
      </c>
      <c r="E215" s="85"/>
      <c r="F215" s="85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</row>
    <row r="216" spans="1:49" ht="12.75" x14ac:dyDescent="0.15">
      <c r="A216" s="83"/>
      <c r="B216" s="82" t="s">
        <v>105</v>
      </c>
      <c r="C216" s="86">
        <v>33528159</v>
      </c>
      <c r="D216" s="86">
        <v>195654712</v>
      </c>
      <c r="E216" s="85"/>
      <c r="F216" s="85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</row>
    <row r="217" spans="1:49" ht="12.75" x14ac:dyDescent="0.15">
      <c r="A217" s="83"/>
      <c r="B217" s="82" t="s">
        <v>111</v>
      </c>
      <c r="C217" s="86">
        <v>56629097</v>
      </c>
      <c r="D217" s="86">
        <v>185793586</v>
      </c>
      <c r="E217" s="85"/>
      <c r="F217" s="85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</row>
    <row r="218" spans="1:49" ht="12.75" x14ac:dyDescent="0.15">
      <c r="A218" s="83"/>
      <c r="B218" s="82" t="s">
        <v>112</v>
      </c>
      <c r="C218" s="86">
        <v>27112954</v>
      </c>
      <c r="D218" s="86">
        <v>203964945</v>
      </c>
      <c r="E218" s="85"/>
      <c r="F218" s="85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</row>
    <row r="219" spans="1:49" ht="12.75" x14ac:dyDescent="0.15">
      <c r="A219" s="83"/>
      <c r="B219" s="82" t="s">
        <v>113</v>
      </c>
      <c r="C219" s="86">
        <v>73141552</v>
      </c>
      <c r="D219" s="86">
        <v>342637113</v>
      </c>
      <c r="E219" s="85"/>
      <c r="F219" s="85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</row>
    <row r="220" spans="1:49" x14ac:dyDescent="0.15">
      <c r="A220" s="83"/>
      <c r="B220" s="83"/>
      <c r="C220" s="85"/>
      <c r="D220" s="85"/>
      <c r="E220" s="85"/>
      <c r="F220" s="85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</row>
    <row r="221" spans="1:49" x14ac:dyDescent="0.15">
      <c r="A221" s="83"/>
      <c r="B221" s="83"/>
      <c r="C221" s="85"/>
      <c r="D221" s="85"/>
      <c r="E221" s="85"/>
      <c r="F221" s="85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</row>
    <row r="222" spans="1:49" x14ac:dyDescent="0.15">
      <c r="A222" s="83"/>
      <c r="B222" s="83"/>
      <c r="C222" s="85"/>
      <c r="D222" s="85"/>
      <c r="E222" s="85"/>
      <c r="F222" s="85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</row>
    <row r="223" spans="1:49" x14ac:dyDescent="0.15">
      <c r="A223" s="83"/>
      <c r="B223" s="83"/>
      <c r="C223" s="85"/>
      <c r="D223" s="85"/>
      <c r="E223" s="85"/>
      <c r="F223" s="85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</row>
    <row r="224" spans="1:49" x14ac:dyDescent="0.15">
      <c r="A224" s="83"/>
      <c r="B224" s="83"/>
      <c r="C224" s="85"/>
      <c r="D224" s="85"/>
      <c r="E224" s="85"/>
      <c r="F224" s="85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</row>
    <row r="225" spans="1:49" x14ac:dyDescent="0.15">
      <c r="A225" s="83"/>
      <c r="B225" s="83"/>
      <c r="C225" s="85"/>
      <c r="D225" s="85"/>
      <c r="E225" s="85"/>
      <c r="F225" s="85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</row>
    <row r="226" spans="1:49" x14ac:dyDescent="0.15">
      <c r="A226" s="83"/>
      <c r="B226" s="83"/>
      <c r="C226" s="85"/>
      <c r="D226" s="85"/>
      <c r="E226" s="85"/>
      <c r="F226" s="85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</row>
    <row r="227" spans="1:49" x14ac:dyDescent="0.15">
      <c r="A227" s="83"/>
      <c r="B227" s="83"/>
      <c r="C227" s="85"/>
      <c r="D227" s="85"/>
      <c r="E227" s="85"/>
      <c r="F227" s="85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</row>
    <row r="228" spans="1:49" x14ac:dyDescent="0.15">
      <c r="A228" s="83"/>
      <c r="B228" s="83"/>
      <c r="C228" s="85"/>
      <c r="D228" s="85"/>
      <c r="E228" s="85"/>
      <c r="F228" s="85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</row>
    <row r="229" spans="1:49" x14ac:dyDescent="0.15">
      <c r="A229" s="83"/>
      <c r="B229" s="83"/>
      <c r="C229" s="85"/>
      <c r="D229" s="85"/>
      <c r="E229" s="85"/>
      <c r="F229" s="85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</row>
    <row r="230" spans="1:49" x14ac:dyDescent="0.15">
      <c r="A230" s="83"/>
      <c r="B230" s="83"/>
      <c r="C230" s="85"/>
      <c r="D230" s="85"/>
      <c r="E230" s="85"/>
      <c r="F230" s="85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</row>
    <row r="231" spans="1:49" x14ac:dyDescent="0.15">
      <c r="A231" s="83"/>
      <c r="B231" s="83"/>
      <c r="C231" s="85"/>
      <c r="D231" s="85"/>
      <c r="E231" s="85"/>
      <c r="F231" s="85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</row>
    <row r="232" spans="1:49" x14ac:dyDescent="0.15">
      <c r="A232" s="83"/>
      <c r="B232" s="83"/>
      <c r="C232" s="85"/>
      <c r="D232" s="85"/>
      <c r="E232" s="85"/>
      <c r="F232" s="85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</row>
    <row r="233" spans="1:49" x14ac:dyDescent="0.15">
      <c r="A233" s="83"/>
      <c r="B233" s="83"/>
      <c r="C233" s="85"/>
      <c r="D233" s="85"/>
      <c r="E233" s="85"/>
      <c r="F233" s="85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</row>
    <row r="234" spans="1:49" x14ac:dyDescent="0.15">
      <c r="A234" s="83"/>
      <c r="B234" s="83"/>
      <c r="C234" s="85"/>
      <c r="D234" s="85"/>
      <c r="E234" s="85"/>
      <c r="F234" s="85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</row>
    <row r="235" spans="1:49" x14ac:dyDescent="0.15">
      <c r="A235" s="83"/>
      <c r="B235" s="83"/>
      <c r="C235" s="85"/>
      <c r="D235" s="85"/>
      <c r="E235" s="85"/>
      <c r="F235" s="85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</row>
    <row r="236" spans="1:49" x14ac:dyDescent="0.15">
      <c r="A236" s="83"/>
      <c r="B236" s="83"/>
      <c r="C236" s="85"/>
      <c r="D236" s="85"/>
      <c r="E236" s="85"/>
      <c r="F236" s="85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</row>
    <row r="237" spans="1:49" x14ac:dyDescent="0.15">
      <c r="A237" s="83"/>
      <c r="B237" s="83"/>
      <c r="C237" s="85"/>
      <c r="D237" s="85"/>
      <c r="E237" s="85"/>
      <c r="F237" s="85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</row>
    <row r="238" spans="1:49" x14ac:dyDescent="0.15">
      <c r="A238" s="83"/>
      <c r="B238" s="83"/>
      <c r="C238" s="85"/>
      <c r="D238" s="85"/>
      <c r="E238" s="85"/>
      <c r="F238" s="85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</row>
    <row r="239" spans="1:49" x14ac:dyDescent="0.15">
      <c r="A239" s="83"/>
      <c r="B239" s="83"/>
      <c r="C239" s="85"/>
      <c r="D239" s="85"/>
      <c r="E239" s="85"/>
      <c r="F239" s="85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</row>
    <row r="240" spans="1:49" x14ac:dyDescent="0.15">
      <c r="B240" s="94"/>
      <c r="C240" s="95"/>
      <c r="D240" s="95"/>
      <c r="E240" s="95"/>
      <c r="F240" s="95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</row>
    <row r="241" spans="2:49" x14ac:dyDescent="0.15">
      <c r="B241" s="94"/>
      <c r="C241" s="95"/>
      <c r="D241" s="95"/>
      <c r="E241" s="95"/>
      <c r="F241" s="95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</row>
    <row r="242" spans="2:49" x14ac:dyDescent="0.15">
      <c r="B242" s="94"/>
      <c r="C242" s="95"/>
      <c r="D242" s="95"/>
      <c r="E242" s="95"/>
      <c r="F242" s="95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</row>
    <row r="243" spans="2:49" x14ac:dyDescent="0.15">
      <c r="B243" s="94"/>
      <c r="C243" s="95"/>
      <c r="D243" s="95"/>
      <c r="E243" s="95"/>
      <c r="F243" s="95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</row>
    <row r="244" spans="2:49" x14ac:dyDescent="0.15">
      <c r="B244" s="89"/>
      <c r="C244" s="90"/>
      <c r="D244" s="90"/>
      <c r="E244" s="90"/>
      <c r="F244" s="90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</row>
    <row r="245" spans="2:49" x14ac:dyDescent="0.15">
      <c r="B245" s="89"/>
      <c r="C245" s="90"/>
      <c r="D245" s="90"/>
      <c r="E245" s="90"/>
      <c r="F245" s="90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</row>
    <row r="246" spans="2:49" x14ac:dyDescent="0.15">
      <c r="B246" s="89"/>
      <c r="C246" s="90"/>
      <c r="D246" s="90"/>
      <c r="E246" s="90"/>
      <c r="F246" s="90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</row>
    <row r="247" spans="2:49" x14ac:dyDescent="0.15">
      <c r="B247" s="89"/>
      <c r="C247" s="90"/>
      <c r="D247" s="90"/>
      <c r="E247" s="90"/>
      <c r="F247" s="90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</row>
    <row r="248" spans="2:49" x14ac:dyDescent="0.15">
      <c r="B248" s="89"/>
      <c r="C248" s="90"/>
      <c r="D248" s="90"/>
      <c r="E248" s="90"/>
      <c r="F248" s="90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</row>
    <row r="249" spans="2:49" x14ac:dyDescent="0.15">
      <c r="B249" s="89"/>
      <c r="C249" s="90"/>
      <c r="D249" s="90"/>
      <c r="E249" s="90"/>
      <c r="F249" s="90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</row>
    <row r="250" spans="2:49" x14ac:dyDescent="0.15">
      <c r="B250" s="89"/>
      <c r="C250" s="90"/>
      <c r="D250" s="90"/>
      <c r="E250" s="90"/>
      <c r="F250" s="90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</row>
    <row r="251" spans="2:49" x14ac:dyDescent="0.15">
      <c r="B251" s="89"/>
      <c r="C251" s="90"/>
      <c r="D251" s="90"/>
      <c r="E251" s="90"/>
      <c r="F251" s="90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</row>
    <row r="252" spans="2:49" x14ac:dyDescent="0.15">
      <c r="B252" s="89"/>
      <c r="C252" s="90"/>
      <c r="D252" s="90"/>
      <c r="E252" s="90"/>
      <c r="F252" s="90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</row>
    <row r="253" spans="2:49" x14ac:dyDescent="0.15"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</row>
    <row r="254" spans="2:49" x14ac:dyDescent="0.15"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</row>
    <row r="255" spans="2:49" x14ac:dyDescent="0.15"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</row>
    <row r="256" spans="2:49" x14ac:dyDescent="0.15"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</row>
    <row r="257" spans="26:49" x14ac:dyDescent="0.15"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</row>
    <row r="258" spans="26:49" x14ac:dyDescent="0.15"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</row>
    <row r="259" spans="26:49" x14ac:dyDescent="0.15"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</row>
    <row r="260" spans="26:49" x14ac:dyDescent="0.15"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</row>
    <row r="261" spans="26:49" x14ac:dyDescent="0.15"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</row>
    <row r="262" spans="26:49" x14ac:dyDescent="0.15"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</row>
    <row r="263" spans="26:49" x14ac:dyDescent="0.15"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</row>
    <row r="264" spans="26:49" x14ac:dyDescent="0.15"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</row>
    <row r="265" spans="26:49" x14ac:dyDescent="0.15"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</row>
  </sheetData>
  <sortState ref="AA151:AD164">
    <sortCondition descending="1" ref="AC150"/>
  </sortState>
  <mergeCells count="16">
    <mergeCell ref="B167:D167"/>
    <mergeCell ref="B168:D168"/>
    <mergeCell ref="B24:G24"/>
    <mergeCell ref="B37:G37"/>
    <mergeCell ref="B73:G73"/>
    <mergeCell ref="B82:G82"/>
    <mergeCell ref="B107:G107"/>
    <mergeCell ref="B122:G122"/>
    <mergeCell ref="B130:G130"/>
    <mergeCell ref="B149:D149"/>
    <mergeCell ref="B150:D150"/>
    <mergeCell ref="B2:G2"/>
    <mergeCell ref="B3:G3"/>
    <mergeCell ref="B4:G4"/>
    <mergeCell ref="B7:G7"/>
    <mergeCell ref="B8:B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2022-10-24T16:29:12Z</cp:lastPrinted>
  <dcterms:created xsi:type="dcterms:W3CDTF">2019-08-01T14:18:15Z</dcterms:created>
  <dcterms:modified xsi:type="dcterms:W3CDTF">2023-01-18T16:38:24Z</dcterms:modified>
</cp:coreProperties>
</file>