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14910" windowHeight="12270"/>
  </bookViews>
  <sheets>
    <sheet name="DICIEMBRE" sheetId="5" r:id="rId1"/>
  </sheets>
  <definedNames>
    <definedName name="_xlnm.Print_Area" localSheetId="0">DICIEMBRE!$A$1:$AP$253</definedName>
    <definedName name="_xlnm.Print_Titles" localSheetId="0">DICIEMBRE!$2:$4</definedName>
  </definedNames>
  <calcPr calcId="145621"/>
</workbook>
</file>

<file path=xl/calcChain.xml><?xml version="1.0" encoding="utf-8"?>
<calcChain xmlns="http://schemas.openxmlformats.org/spreadsheetml/2006/main">
  <c r="C9" i="5" l="1"/>
  <c r="E9" i="5"/>
  <c r="F9" i="5"/>
  <c r="D9" i="5"/>
  <c r="AE153" i="5"/>
  <c r="AE154" i="5"/>
  <c r="AE155" i="5"/>
  <c r="AE156" i="5"/>
  <c r="AE157" i="5"/>
  <c r="AE152" i="5"/>
  <c r="AB152" i="5"/>
  <c r="AB158" i="5" s="1"/>
  <c r="AC152" i="5"/>
  <c r="AC158" i="5" s="1"/>
  <c r="AB153" i="5"/>
  <c r="AC153" i="5"/>
  <c r="AB154" i="5"/>
  <c r="AC154" i="5"/>
  <c r="AB155" i="5"/>
  <c r="AC155" i="5"/>
  <c r="AB156" i="5"/>
  <c r="AC156" i="5"/>
  <c r="AB157" i="5"/>
  <c r="AC157" i="5"/>
  <c r="AD157" i="5"/>
  <c r="AD156" i="5"/>
  <c r="AD155" i="5"/>
  <c r="AD154" i="5"/>
  <c r="AD153" i="5"/>
  <c r="AD152" i="5"/>
  <c r="AD86" i="5"/>
  <c r="AB86" i="5"/>
  <c r="AC86" i="5"/>
  <c r="AD158" i="5" l="1"/>
  <c r="C108" i="5"/>
  <c r="C83" i="5"/>
  <c r="C74" i="5"/>
  <c r="F127" i="5" l="1"/>
  <c r="G127" i="5"/>
  <c r="F76" i="5"/>
  <c r="F77" i="5"/>
  <c r="F78" i="5"/>
  <c r="F79" i="5"/>
  <c r="F80" i="5"/>
  <c r="D26" i="5"/>
  <c r="D32" i="5"/>
  <c r="D34" i="5" l="1"/>
  <c r="C34" i="5"/>
  <c r="C32" i="5"/>
  <c r="C26" i="5"/>
  <c r="D83" i="5"/>
  <c r="D108" i="5"/>
  <c r="F138" i="5"/>
  <c r="G138" i="5"/>
  <c r="F139" i="5"/>
  <c r="G139" i="5"/>
  <c r="F140" i="5"/>
  <c r="G140" i="5"/>
  <c r="F141" i="5"/>
  <c r="G141" i="5"/>
  <c r="F142" i="5"/>
  <c r="G142" i="5"/>
  <c r="F143" i="5"/>
  <c r="G143" i="5"/>
  <c r="F144" i="5"/>
  <c r="G144" i="5"/>
  <c r="F145" i="5"/>
  <c r="G145" i="5"/>
  <c r="F146" i="5"/>
  <c r="G146" i="5"/>
  <c r="G137" i="5"/>
  <c r="F137" i="5"/>
  <c r="G136" i="5"/>
  <c r="F136" i="5"/>
  <c r="G135" i="5"/>
  <c r="F135" i="5"/>
  <c r="G134" i="5"/>
  <c r="F134" i="5"/>
  <c r="G133" i="5"/>
  <c r="F133" i="5"/>
  <c r="E131" i="5"/>
  <c r="D131" i="5"/>
  <c r="C131" i="5"/>
  <c r="G128" i="5"/>
  <c r="F128" i="5"/>
  <c r="G126" i="5"/>
  <c r="F126" i="5"/>
  <c r="G125" i="5"/>
  <c r="F125" i="5"/>
  <c r="E123" i="5"/>
  <c r="D123" i="5"/>
  <c r="C123" i="5"/>
  <c r="G119" i="5"/>
  <c r="F119" i="5"/>
  <c r="G118" i="5"/>
  <c r="F118" i="5"/>
  <c r="G117" i="5"/>
  <c r="F117" i="5"/>
  <c r="G116" i="5"/>
  <c r="F116" i="5"/>
  <c r="G115" i="5"/>
  <c r="F115" i="5"/>
  <c r="G114" i="5"/>
  <c r="F114" i="5"/>
  <c r="G113" i="5"/>
  <c r="F113" i="5"/>
  <c r="G112" i="5"/>
  <c r="F112" i="5"/>
  <c r="G111" i="5"/>
  <c r="F111" i="5"/>
  <c r="G110" i="5"/>
  <c r="F110" i="5"/>
  <c r="E108" i="5"/>
  <c r="G105" i="5"/>
  <c r="F105" i="5"/>
  <c r="G104" i="5"/>
  <c r="F104" i="5"/>
  <c r="G103" i="5"/>
  <c r="F103" i="5"/>
  <c r="G102" i="5"/>
  <c r="F102" i="5"/>
  <c r="G101" i="5"/>
  <c r="F101" i="5"/>
  <c r="G100" i="5"/>
  <c r="F100" i="5"/>
  <c r="G99" i="5"/>
  <c r="F99" i="5"/>
  <c r="G98" i="5"/>
  <c r="F98" i="5"/>
  <c r="G97" i="5"/>
  <c r="F97" i="5"/>
  <c r="G96" i="5"/>
  <c r="F96" i="5"/>
  <c r="G95" i="5"/>
  <c r="F95" i="5"/>
  <c r="G94" i="5"/>
  <c r="F94" i="5"/>
  <c r="G93" i="5"/>
  <c r="F93" i="5"/>
  <c r="G92" i="5"/>
  <c r="F92" i="5"/>
  <c r="G91" i="5"/>
  <c r="F91" i="5"/>
  <c r="G90" i="5"/>
  <c r="F90" i="5"/>
  <c r="G89" i="5"/>
  <c r="F89" i="5"/>
  <c r="G88" i="5"/>
  <c r="F88" i="5"/>
  <c r="G87" i="5"/>
  <c r="F87" i="5"/>
  <c r="G86" i="5"/>
  <c r="F86" i="5"/>
  <c r="G85" i="5"/>
  <c r="F85" i="5"/>
  <c r="E83" i="5"/>
  <c r="G80" i="5"/>
  <c r="G79" i="5"/>
  <c r="G78" i="5"/>
  <c r="G77" i="5"/>
  <c r="G76" i="5"/>
  <c r="E74" i="5"/>
  <c r="D74" i="5"/>
  <c r="G71" i="5"/>
  <c r="F71" i="5"/>
  <c r="G70" i="5"/>
  <c r="F70" i="5"/>
  <c r="G69" i="5"/>
  <c r="F69" i="5"/>
  <c r="G68" i="5"/>
  <c r="F68" i="5"/>
  <c r="G67" i="5"/>
  <c r="F67" i="5"/>
  <c r="G66" i="5"/>
  <c r="F66" i="5"/>
  <c r="G65" i="5"/>
  <c r="F65" i="5"/>
  <c r="G64" i="5"/>
  <c r="F64" i="5"/>
  <c r="G63" i="5"/>
  <c r="F63" i="5"/>
  <c r="G62" i="5"/>
  <c r="F62" i="5"/>
  <c r="G61" i="5"/>
  <c r="F61" i="5"/>
  <c r="G60" i="5"/>
  <c r="F60" i="5"/>
  <c r="G59" i="5"/>
  <c r="F59" i="5"/>
  <c r="G58" i="5"/>
  <c r="F58" i="5"/>
  <c r="G57" i="5"/>
  <c r="F57" i="5"/>
  <c r="G56" i="5"/>
  <c r="F56" i="5"/>
  <c r="G55" i="5"/>
  <c r="F55" i="5"/>
  <c r="G54" i="5"/>
  <c r="F54" i="5"/>
  <c r="G53" i="5"/>
  <c r="F53" i="5"/>
  <c r="G52" i="5"/>
  <c r="F52" i="5"/>
  <c r="G51" i="5"/>
  <c r="F51" i="5"/>
  <c r="G50" i="5"/>
  <c r="F50" i="5"/>
  <c r="G49" i="5"/>
  <c r="F49" i="5"/>
  <c r="G48" i="5"/>
  <c r="F48" i="5"/>
  <c r="G47" i="5"/>
  <c r="F47" i="5"/>
  <c r="G46" i="5"/>
  <c r="F46" i="5"/>
  <c r="G45" i="5"/>
  <c r="F45" i="5"/>
  <c r="G44" i="5"/>
  <c r="F44" i="5"/>
  <c r="G43" i="5"/>
  <c r="F43" i="5"/>
  <c r="G42" i="5"/>
  <c r="F42" i="5"/>
  <c r="G41" i="5"/>
  <c r="F41" i="5"/>
  <c r="G40" i="5"/>
  <c r="F40" i="5"/>
  <c r="E38" i="5"/>
  <c r="D38" i="5"/>
  <c r="C38" i="5"/>
  <c r="G35" i="5"/>
  <c r="F35" i="5"/>
  <c r="F34" i="5" s="1"/>
  <c r="E34" i="5"/>
  <c r="G34" i="5" s="1"/>
  <c r="G33" i="5"/>
  <c r="F33" i="5"/>
  <c r="F32" i="5" s="1"/>
  <c r="E32" i="5"/>
  <c r="G31" i="5"/>
  <c r="F31" i="5"/>
  <c r="G30" i="5"/>
  <c r="F30" i="5"/>
  <c r="G29" i="5"/>
  <c r="F29" i="5"/>
  <c r="G28" i="5"/>
  <c r="F28" i="5"/>
  <c r="G27" i="5"/>
  <c r="F27" i="5"/>
  <c r="E26" i="5"/>
  <c r="G22" i="5"/>
  <c r="F22" i="5"/>
  <c r="G21" i="5"/>
  <c r="F21" i="5"/>
  <c r="G20" i="5"/>
  <c r="F20" i="5"/>
  <c r="G19" i="5"/>
  <c r="F19" i="5"/>
  <c r="G18" i="5"/>
  <c r="F18" i="5"/>
  <c r="E16" i="5"/>
  <c r="D16" i="5"/>
  <c r="C16" i="5"/>
  <c r="G14" i="5"/>
  <c r="F14" i="5"/>
  <c r="G13" i="5"/>
  <c r="F13" i="5"/>
  <c r="G108" i="5" l="1"/>
  <c r="G26" i="5"/>
  <c r="F123" i="5"/>
  <c r="G32" i="5"/>
  <c r="G131" i="5"/>
  <c r="F83" i="5"/>
  <c r="G74" i="5"/>
  <c r="F16" i="5"/>
  <c r="G16" i="5"/>
  <c r="F108" i="5"/>
  <c r="F38" i="5"/>
  <c r="F74" i="5"/>
  <c r="G83" i="5"/>
  <c r="F26" i="5"/>
  <c r="G38" i="5"/>
  <c r="F131" i="5"/>
  <c r="G123" i="5"/>
  <c r="G12" i="5" l="1"/>
  <c r="G9" i="5"/>
  <c r="F12" i="5"/>
</calcChain>
</file>

<file path=xl/sharedStrings.xml><?xml version="1.0" encoding="utf-8"?>
<sst xmlns="http://schemas.openxmlformats.org/spreadsheetml/2006/main" count="273" uniqueCount="116">
  <si>
    <t>GOBIERNO REGIONAL CAJAMARCA</t>
  </si>
  <si>
    <t>GERENCIA REGIONAL DE PLANEAMIENTO, PRESUPUESTO Y ACONDICIONAMIENTO TERRITORIAL</t>
  </si>
  <si>
    <t>SUB GERENCIA DE PRESUPUESTO Y TRIBUTACIÓN</t>
  </si>
  <si>
    <t>Pliego 445: GOBIERNO REGIONAL DEL DEPARTAMENTO DE CAJAMARCA</t>
  </si>
  <si>
    <t>PIA</t>
  </si>
  <si>
    <t>PIM</t>
  </si>
  <si>
    <t>Devengado </t>
  </si>
  <si>
    <t>Avance % </t>
  </si>
  <si>
    <t>EJECUCIÓN POR CATEGORÍAS DE GASTO</t>
  </si>
  <si>
    <t>GASTOS CORRIENTES</t>
  </si>
  <si>
    <t>GASTOS DE CAPITAL</t>
  </si>
  <si>
    <t>SERVICIO DE DEUDA</t>
  </si>
  <si>
    <t>DESAGREGADOS</t>
  </si>
  <si>
    <t>21: PERSONAL Y OBLIGACIONES SOCIALES</t>
  </si>
  <si>
    <t>22: PENSIONES Y OTRAS PRESTACIONES SOCIALES</t>
  </si>
  <si>
    <t>23: BIENES Y SERVICIOS</t>
  </si>
  <si>
    <t>24: DONACIONES Y TRANSFERENCIAS</t>
  </si>
  <si>
    <t>25: OTROS GASTOS</t>
  </si>
  <si>
    <t>26: ADQUISICION DE ACTIVOS NO FINANCIEROS</t>
  </si>
  <si>
    <t>28: SERVICIO DE LA DEUDA PUBLICA</t>
  </si>
  <si>
    <t>Unidad Ejecutora</t>
  </si>
  <si>
    <t>Fuente de Financiamiento</t>
  </si>
  <si>
    <t>1: RECURSOS ORDINARIOS</t>
  </si>
  <si>
    <t>4: DONACIONES Y TRANSFERENCIAS</t>
  </si>
  <si>
    <t>5: RECURSOS DETERMINADOS</t>
  </si>
  <si>
    <t>2: RECURSOS DIRECTAMENTE RECAUDADOS</t>
  </si>
  <si>
    <t>Función</t>
  </si>
  <si>
    <t>Pliego 445: GOBIERNO REGIONAL CAJAMARCA</t>
  </si>
  <si>
    <t>3: RECURSOS POR OPERACIONES OFICIALES DE CREDITO</t>
  </si>
  <si>
    <t>EJECUCIÓN TOTAL POR FUENTES DE FINANCIAMIENTO</t>
  </si>
  <si>
    <t>Incluye: Sólo Proyectos</t>
  </si>
  <si>
    <t>Mes</t>
  </si>
  <si>
    <t>1: 'Enero</t>
  </si>
  <si>
    <t>2: 'Febrero</t>
  </si>
  <si>
    <t>3: 'Marzo</t>
  </si>
  <si>
    <t>4: 'Abril</t>
  </si>
  <si>
    <t>EJECUCIÓN MENSUAL DE GASTO</t>
  </si>
  <si>
    <t>Incluye: Sólo Actividades</t>
  </si>
  <si>
    <t>DESAGREGADOS - PRESUPUESTO TOTAL  POR UNIDAD EJECUTORA</t>
  </si>
  <si>
    <t>PRESUPUESTO DE ACTIVIDADES -  DESAGREGADO POR FUENTE DE FINANCIAMIENTO</t>
  </si>
  <si>
    <t>PRESUPUESTO DE ACTIVIDADES -  DESAGREGADO POR FUNCIÓN</t>
  </si>
  <si>
    <t>CATEGORÍA / GENÉRICA DE GASTO</t>
  </si>
  <si>
    <t>PROYECTOS DE INVERSIÓN PÚBLICA Y OTRAS INVERSIONES - DESAGREGADO POR UNIDAD EJECUTORA</t>
  </si>
  <si>
    <t>PROYECTOS DE INVERSIÓN PÚBLICA Y OTRAS INVERSIONES - DESAGREGADO POR FUENTE DE FINANCIAMIENTO</t>
  </si>
  <si>
    <t>PROYECTOS DE INVERSIÓN PÚBLICA Y OTRAS INVERSIONES - DESAGREGADO POR FUNCIÓN</t>
  </si>
  <si>
    <t>Saldo</t>
  </si>
  <si>
    <t>Devengado</t>
  </si>
  <si>
    <t xml:space="preserve"> </t>
  </si>
  <si>
    <t>03: PLANEAMIENTO, GESTION Y RESERVA DE CONTINGENCIA</t>
  </si>
  <si>
    <t>05: ORDEN PUBLICO Y SEGURIDAD</t>
  </si>
  <si>
    <t>07: TRABAJO</t>
  </si>
  <si>
    <t>08: COMERCIO</t>
  </si>
  <si>
    <t>09: TURISMO</t>
  </si>
  <si>
    <t>10: AGROPECUARIA</t>
  </si>
  <si>
    <t>11: PESCA</t>
  </si>
  <si>
    <t>12: ENERGIA</t>
  </si>
  <si>
    <t>13: MINERIA</t>
  </si>
  <si>
    <t>14: INDUSTRIA</t>
  </si>
  <si>
    <t>15: TRANSPORTE</t>
  </si>
  <si>
    <t>16: COMUNICACIONES</t>
  </si>
  <si>
    <t>17: AMBIENTE</t>
  </si>
  <si>
    <t>18: SANEAMIENTO</t>
  </si>
  <si>
    <t>19: VIVIENDA Y DESARROLLO URBANO</t>
  </si>
  <si>
    <t>20: SALUD</t>
  </si>
  <si>
    <t>21: CULTURA Y DEPORTE</t>
  </si>
  <si>
    <t>22: EDUCACION</t>
  </si>
  <si>
    <t>23: PROTECCION SOCIAL</t>
  </si>
  <si>
    <t>24: PREVISION SOCIAL</t>
  </si>
  <si>
    <t>25: DEUDA PUBLICA</t>
  </si>
  <si>
    <t>001-775: REGION CAJAMARCA-SEDE CENTRAL</t>
  </si>
  <si>
    <t>002-776: REGION CAJAMARCA-CHOTA</t>
  </si>
  <si>
    <t>003-777: REGION CAJAMARCA-CUTERVO</t>
  </si>
  <si>
    <t>004-778: REGION CAJAMARCA-JAEN</t>
  </si>
  <si>
    <t>005-1335: REGION CAJAMARCA - PROGRAMAS REGIONALES - PRO REGION</t>
  </si>
  <si>
    <t>100-779: REGION CAJAMARCA-AGRICULTURA</t>
  </si>
  <si>
    <t>200-780: REGION CAJAMARCA-TRANSPORTES</t>
  </si>
  <si>
    <t>300-781: REGION CAJAMARCA-EDUCACION CAJAMARCA</t>
  </si>
  <si>
    <t>301-782: REGION CAJAMARCA-EDUCACION CHOTA</t>
  </si>
  <si>
    <t>302-783: REGION CAJAMARCA-EDUCACION CUTERVO</t>
  </si>
  <si>
    <t>303-784: REGION CAJAMARCA-EDUCACION JAEN</t>
  </si>
  <si>
    <t>304-1168: REGION CAJAMARCA - EDUCACION SAN IGNACIO</t>
  </si>
  <si>
    <t>305-1353: GOB.REG. DE CAJAMARCA- EDUCACION UGEL SANTA CRUZ</t>
  </si>
  <si>
    <t>306-1354: GOB.REG. DE CAJAMARCA- EDUCACION UGEL CAJABAMBA</t>
  </si>
  <si>
    <t>307-1355: GOB.REG. DE CAJAMARCA- EDUCACION UGEL BAMBAMARCA</t>
  </si>
  <si>
    <t>308-1379: GOB.REG. CAJAMARCA - EDUCACION UGEL CELENDIN</t>
  </si>
  <si>
    <t>309-1380: GOB. REG. CAJAMARCA - EDUCACION UGEL CAJAMARCA</t>
  </si>
  <si>
    <t>310-1381: GOB. REG. CAJAMARCA - EDUCACION UGEL SAN MARCOS</t>
  </si>
  <si>
    <t>311-1382: GOB. REG. CAJAMARCA - EDUCACION UGEL CONTUMAZA</t>
  </si>
  <si>
    <t>312-1383: GOB. REG. CAJAMARCA - EDUCACION UGEL SAN MIGUEL</t>
  </si>
  <si>
    <t>313-1384: GOB. REG. CAJAMARCA - EDUCACION UGEL SAN PABLO</t>
  </si>
  <si>
    <t>400-785: REGION CAJAMARCA-SALUD CAJAMARCA</t>
  </si>
  <si>
    <t>401-786: REGION CAJAMARCA-SALUD CHOTA</t>
  </si>
  <si>
    <t>402-787: REGION CAJAMARCA-SALUD CUTERVO</t>
  </si>
  <si>
    <t>403-788: REGION CAJAMARCA-SALUD JAEN</t>
  </si>
  <si>
    <t>404-999: REGION CAJAMARCA-HOSPITAL CAJAMARCA</t>
  </si>
  <si>
    <t>405-1047: REGION CAJAMARCA-HOSPITAL GENERAL DE JAEN</t>
  </si>
  <si>
    <t>406-1539: GOB. REG. CAJAMARCA - HOSPITAL JOSE H. SOTO CADENILLAS- CHOTA</t>
  </si>
  <si>
    <t>407-1654: GOB. REG. CAJAMARCA - SALUD SAN IGNACIO</t>
  </si>
  <si>
    <t>408-1662: GOB. REG. CAJAMARCA - SALUD HUALGAYOC - BAMBAMARCA</t>
  </si>
  <si>
    <t>409-1671: GOB. REG. CAJAMARCA - SALUD SANTA CRUZ</t>
  </si>
  <si>
    <t>410-1712: GOB. REG. DPTO. CAJAMARCA-SALUD CAJAMARCA- CAJAMARCA</t>
  </si>
  <si>
    <t>5: 'Mayo</t>
  </si>
  <si>
    <t>6: 'Junio</t>
  </si>
  <si>
    <t>7: 'Julio</t>
  </si>
  <si>
    <t>8: 'Agosto</t>
  </si>
  <si>
    <t>9: 'Setiembre</t>
  </si>
  <si>
    <t>OTRAS</t>
  </si>
  <si>
    <t>03: PLANEAMIENTO</t>
  </si>
  <si>
    <t>OTROS</t>
  </si>
  <si>
    <t>PROYECTOS</t>
  </si>
  <si>
    <t>ACTIVIDADES</t>
  </si>
  <si>
    <t>10: 'Octubre</t>
  </si>
  <si>
    <t>11: 'Noviembre</t>
  </si>
  <si>
    <t>12: 'Diciembre</t>
  </si>
  <si>
    <t>FUENTE: SIAF - MODULO PRESUPUESTAL PLIEGO, FECHA DE CONSULTA (18.01.2023)</t>
  </si>
  <si>
    <t xml:space="preserve"> EJECUCIÓN PRESUPUESTAL ENERO -  DICIEMBRE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</si>
</sst>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2" x14ac:knownFonts="1">
    <font>
      <sz val="11"/>
      <color theme="1"/>
      <name val="Calibri"/>
      <family val="2"/>
      <scheme val="minor"/>
    </font>
    <font>
      <sz val="14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7.7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7.7"/>
      <color theme="1"/>
      <name val="Calibri"/>
      <family val="2"/>
      <scheme val="minor"/>
    </font>
    <font>
      <b/>
      <sz val="10"/>
      <color theme="4" tint="-0.499984740745262"/>
      <name val="Calibri"/>
      <family val="2"/>
      <scheme val="minor"/>
    </font>
    <font>
      <sz val="9"/>
      <color rgb="FF0E6590"/>
      <name val="Calibri"/>
      <family val="2"/>
      <scheme val="minor"/>
    </font>
    <font>
      <sz val="8"/>
      <color rgb="FF000000"/>
      <name val="Arial"/>
      <family val="2"/>
    </font>
    <font>
      <b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color theme="1"/>
      <name val="Arial"/>
      <family val="2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0"/>
      <color theme="0"/>
      <name val="Calibri"/>
      <family val="2"/>
      <scheme val="minor"/>
    </font>
    <font>
      <sz val="7.7"/>
      <color theme="0"/>
      <name val="Arial"/>
      <family val="2"/>
    </font>
    <font>
      <sz val="7.7"/>
      <name val="Arial"/>
      <family val="2"/>
    </font>
    <font>
      <sz val="10"/>
      <name val="Calibri"/>
      <family val="2"/>
      <scheme val="minor"/>
    </font>
    <font>
      <sz val="8"/>
      <color theme="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8" tint="0.79998168889431442"/>
        <bgColor indexed="65"/>
      </patternFill>
    </fill>
    <fill>
      <patternFill patternType="solid">
        <fgColor theme="5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8">
    <border>
      <left/>
      <right/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/>
      <diagonal/>
    </border>
    <border>
      <left style="medium">
        <color rgb="FFDDDDDD"/>
      </left>
      <right/>
      <top/>
      <bottom/>
      <diagonal/>
    </border>
    <border>
      <left/>
      <right style="medium">
        <color rgb="FFDDDDDD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24" fillId="0" borderId="0" applyNumberFormat="0" applyFill="0" applyBorder="0" applyAlignment="0" applyProtection="0"/>
    <xf numFmtId="0" fontId="25" fillId="0" borderId="9" applyNumberFormat="0" applyFill="0" applyAlignment="0" applyProtection="0"/>
    <xf numFmtId="0" fontId="26" fillId="0" borderId="10" applyNumberFormat="0" applyFill="0" applyAlignment="0" applyProtection="0"/>
    <xf numFmtId="0" fontId="27" fillId="0" borderId="11" applyNumberFormat="0" applyFill="0" applyAlignment="0" applyProtection="0"/>
    <xf numFmtId="0" fontId="27" fillId="0" borderId="0" applyNumberFormat="0" applyFill="0" applyBorder="0" applyAlignment="0" applyProtection="0"/>
    <xf numFmtId="0" fontId="28" fillId="10" borderId="0" applyNumberFormat="0" applyBorder="0" applyAlignment="0" applyProtection="0"/>
    <xf numFmtId="0" fontId="29" fillId="11" borderId="0" applyNumberFormat="0" applyBorder="0" applyAlignment="0" applyProtection="0"/>
    <xf numFmtId="0" fontId="30" fillId="12" borderId="0" applyNumberFormat="0" applyBorder="0" applyAlignment="0" applyProtection="0"/>
    <xf numFmtId="0" fontId="31" fillId="13" borderId="12" applyNumberFormat="0" applyAlignment="0" applyProtection="0"/>
    <xf numFmtId="0" fontId="32" fillId="14" borderId="13" applyNumberFormat="0" applyAlignment="0" applyProtection="0"/>
    <xf numFmtId="0" fontId="33" fillId="14" borderId="12" applyNumberFormat="0" applyAlignment="0" applyProtection="0"/>
    <xf numFmtId="0" fontId="34" fillId="0" borderId="14" applyNumberFormat="0" applyFill="0" applyAlignment="0" applyProtection="0"/>
    <xf numFmtId="0" fontId="4" fillId="15" borderId="15" applyNumberFormat="0" applyAlignment="0" applyProtection="0"/>
    <xf numFmtId="0" fontId="35" fillId="0" borderId="0" applyNumberFormat="0" applyFill="0" applyBorder="0" applyAlignment="0" applyProtection="0"/>
    <xf numFmtId="0" fontId="2" fillId="16" borderId="16" applyNumberFormat="0" applyFont="0" applyAlignment="0" applyProtection="0"/>
    <xf numFmtId="0" fontId="36" fillId="0" borderId="0" applyNumberFormat="0" applyFill="0" applyBorder="0" applyAlignment="0" applyProtection="0"/>
    <xf numFmtId="0" fontId="5" fillId="0" borderId="17" applyNumberFormat="0" applyFill="0" applyAlignment="0" applyProtection="0"/>
    <xf numFmtId="0" fontId="3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3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3" fillId="38" borderId="0" applyNumberFormat="0" applyBorder="0" applyAlignment="0" applyProtection="0"/>
  </cellStyleXfs>
  <cellXfs count="123">
    <xf numFmtId="0" fontId="0" fillId="0" borderId="0" xfId="0"/>
    <xf numFmtId="0" fontId="6" fillId="4" borderId="0" xfId="0" applyFont="1" applyFill="1"/>
    <xf numFmtId="0" fontId="6" fillId="4" borderId="0" xfId="0" applyFont="1" applyFill="1" applyAlignment="1">
      <alignment horizontal="right" vertical="center"/>
    </xf>
    <xf numFmtId="0" fontId="6" fillId="4" borderId="5" xfId="0" applyFont="1" applyFill="1" applyBorder="1" applyAlignment="1"/>
    <xf numFmtId="0" fontId="7" fillId="4" borderId="0" xfId="0" applyFont="1" applyFill="1" applyAlignment="1">
      <alignment vertical="center"/>
    </xf>
    <xf numFmtId="0" fontId="6" fillId="4" borderId="0" xfId="0" applyFont="1" applyFill="1" applyBorder="1" applyAlignment="1"/>
    <xf numFmtId="0" fontId="6" fillId="4" borderId="0" xfId="0" applyFont="1" applyFill="1" applyBorder="1" applyAlignment="1">
      <alignment vertical="center"/>
    </xf>
    <xf numFmtId="0" fontId="8" fillId="5" borderId="0" xfId="0" applyFont="1" applyFill="1" applyBorder="1" applyAlignment="1">
      <alignment horizontal="left" vertical="center" wrapText="1" indent="3" readingOrder="1"/>
    </xf>
    <xf numFmtId="0" fontId="7" fillId="5" borderId="0" xfId="0" applyFont="1" applyFill="1" applyBorder="1" applyAlignment="1">
      <alignment horizontal="right" vertical="center" wrapText="1"/>
    </xf>
    <xf numFmtId="3" fontId="7" fillId="5" borderId="0" xfId="0" applyNumberFormat="1" applyFont="1" applyFill="1" applyBorder="1" applyAlignment="1">
      <alignment horizontal="right" vertical="center" wrapText="1"/>
    </xf>
    <xf numFmtId="0" fontId="9" fillId="0" borderId="0" xfId="0" applyFont="1" applyFill="1" applyBorder="1" applyAlignment="1">
      <alignment vertical="center" wrapText="1"/>
    </xf>
    <xf numFmtId="0" fontId="10" fillId="4" borderId="0" xfId="0" applyFont="1" applyFill="1" applyAlignment="1">
      <alignment horizontal="right" vertical="center"/>
    </xf>
    <xf numFmtId="3" fontId="7" fillId="4" borderId="0" xfId="0" applyNumberFormat="1" applyFont="1" applyFill="1" applyAlignment="1">
      <alignment vertical="center"/>
    </xf>
    <xf numFmtId="0" fontId="10" fillId="4" borderId="0" xfId="0" applyFont="1" applyFill="1"/>
    <xf numFmtId="0" fontId="7" fillId="4" borderId="0" xfId="0" applyFont="1" applyFill="1"/>
    <xf numFmtId="0" fontId="6" fillId="4" borderId="0" xfId="0" applyFont="1" applyFill="1" applyAlignment="1">
      <alignment vertical="center"/>
    </xf>
    <xf numFmtId="0" fontId="6" fillId="4" borderId="0" xfId="0" applyFont="1" applyFill="1" applyAlignment="1">
      <alignment horizontal="center" vertical="center"/>
    </xf>
    <xf numFmtId="9" fontId="8" fillId="5" borderId="0" xfId="0" applyNumberFormat="1" applyFont="1" applyFill="1" applyBorder="1" applyAlignment="1">
      <alignment horizontal="center" vertical="center" wrapText="1"/>
    </xf>
    <xf numFmtId="0" fontId="10" fillId="4" borderId="0" xfId="0" applyFont="1" applyFill="1" applyAlignment="1">
      <alignment horizontal="center" vertical="center"/>
    </xf>
    <xf numFmtId="0" fontId="0" fillId="4" borderId="0" xfId="0" applyFont="1" applyFill="1" applyBorder="1" applyAlignment="1">
      <alignment horizontal="left" indent="6"/>
    </xf>
    <xf numFmtId="0" fontId="0" fillId="4" borderId="0" xfId="0" applyFont="1" applyFill="1" applyBorder="1" applyAlignment="1">
      <alignment horizontal="right" vertical="center"/>
    </xf>
    <xf numFmtId="3" fontId="0" fillId="4" borderId="0" xfId="0" applyNumberFormat="1" applyFont="1" applyFill="1" applyBorder="1" applyAlignment="1">
      <alignment horizontal="right" vertical="center"/>
    </xf>
    <xf numFmtId="0" fontId="0" fillId="4" borderId="0" xfId="0" applyFont="1" applyFill="1" applyBorder="1" applyAlignment="1">
      <alignment horizontal="center" vertical="center"/>
    </xf>
    <xf numFmtId="0" fontId="11" fillId="4" borderId="0" xfId="0" applyFont="1" applyFill="1" applyAlignment="1">
      <alignment vertical="center"/>
    </xf>
    <xf numFmtId="0" fontId="12" fillId="4" borderId="0" xfId="0" applyFont="1" applyFill="1"/>
    <xf numFmtId="3" fontId="13" fillId="0" borderId="0" xfId="0" applyNumberFormat="1" applyFont="1"/>
    <xf numFmtId="0" fontId="1" fillId="0" borderId="0" xfId="0" applyFont="1" applyFill="1"/>
    <xf numFmtId="0" fontId="1" fillId="0" borderId="0" xfId="0" applyFont="1" applyFill="1" applyAlignment="1">
      <alignment horizontal="right" vertical="center"/>
    </xf>
    <xf numFmtId="0" fontId="1" fillId="0" borderId="0" xfId="0" applyFont="1" applyFill="1" applyAlignment="1">
      <alignment horizontal="center" vertical="center"/>
    </xf>
    <xf numFmtId="0" fontId="6" fillId="4" borderId="0" xfId="0" applyFont="1" applyFill="1" applyBorder="1"/>
    <xf numFmtId="0" fontId="14" fillId="5" borderId="6" xfId="1" applyFont="1" applyFill="1" applyBorder="1" applyAlignment="1">
      <alignment vertical="center" wrapText="1"/>
    </xf>
    <xf numFmtId="3" fontId="14" fillId="5" borderId="0" xfId="1" applyNumberFormat="1" applyFont="1" applyFill="1" applyBorder="1" applyAlignment="1">
      <alignment horizontal="right" vertical="center"/>
    </xf>
    <xf numFmtId="9" fontId="14" fillId="5" borderId="5" xfId="1" applyNumberFormat="1" applyFont="1" applyFill="1" applyBorder="1" applyAlignment="1">
      <alignment horizontal="center" vertical="center"/>
    </xf>
    <xf numFmtId="0" fontId="15" fillId="6" borderId="1" xfId="0" applyFont="1" applyFill="1" applyBorder="1" applyAlignment="1">
      <alignment horizontal="left" vertical="center" wrapText="1"/>
    </xf>
    <xf numFmtId="3" fontId="15" fillId="6" borderId="1" xfId="0" applyNumberFormat="1" applyFont="1" applyFill="1" applyBorder="1" applyAlignment="1">
      <alignment horizontal="right" vertical="center"/>
    </xf>
    <xf numFmtId="9" fontId="15" fillId="6" borderId="1" xfId="0" applyNumberFormat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left" vertical="center" wrapText="1" indent="1"/>
    </xf>
    <xf numFmtId="3" fontId="7" fillId="0" borderId="1" xfId="1" applyNumberFormat="1" applyFont="1" applyFill="1" applyBorder="1" applyAlignment="1">
      <alignment horizontal="right" vertical="center" wrapText="1" readingOrder="1"/>
    </xf>
    <xf numFmtId="9" fontId="7" fillId="0" borderId="1" xfId="1" applyNumberFormat="1" applyFont="1" applyFill="1" applyBorder="1" applyAlignment="1">
      <alignment horizontal="center" vertical="center" wrapText="1"/>
    </xf>
    <xf numFmtId="0" fontId="5" fillId="7" borderId="1" xfId="1" applyFont="1" applyFill="1" applyBorder="1" applyAlignment="1">
      <alignment horizontal="center" vertical="center"/>
    </xf>
    <xf numFmtId="3" fontId="2" fillId="0" borderId="1" xfId="1" applyNumberFormat="1" applyFont="1" applyFill="1" applyBorder="1" applyAlignment="1">
      <alignment horizontal="right" vertical="center"/>
    </xf>
    <xf numFmtId="9" fontId="5" fillId="0" borderId="1" xfId="1" applyNumberFormat="1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 wrapText="1" readingOrder="1"/>
    </xf>
    <xf numFmtId="0" fontId="4" fillId="6" borderId="1" xfId="0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left" vertical="center" wrapText="1" indent="1" readingOrder="1"/>
    </xf>
    <xf numFmtId="0" fontId="16" fillId="4" borderId="0" xfId="0" applyFont="1" applyFill="1" applyBorder="1" applyAlignment="1">
      <alignment horizontal="center" vertical="center"/>
    </xf>
    <xf numFmtId="0" fontId="17" fillId="8" borderId="1" xfId="0" applyFont="1" applyFill="1" applyBorder="1" applyAlignment="1">
      <alignment horizontal="center" vertical="center" wrapText="1" readingOrder="1"/>
    </xf>
    <xf numFmtId="0" fontId="14" fillId="9" borderId="1" xfId="1" applyFont="1" applyFill="1" applyBorder="1" applyAlignment="1">
      <alignment horizontal="left" vertical="center" wrapText="1" indent="2" readingOrder="1"/>
    </xf>
    <xf numFmtId="3" fontId="14" fillId="9" borderId="1" xfId="1" applyNumberFormat="1" applyFont="1" applyFill="1" applyBorder="1" applyAlignment="1">
      <alignment horizontal="right" vertical="center" wrapText="1" readingOrder="1"/>
    </xf>
    <xf numFmtId="9" fontId="14" fillId="9" borderId="1" xfId="1" applyNumberFormat="1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left" vertical="center" wrapText="1" indent="3" readingOrder="1"/>
    </xf>
    <xf numFmtId="9" fontId="8" fillId="5" borderId="1" xfId="0" applyNumberFormat="1" applyFont="1" applyFill="1" applyBorder="1" applyAlignment="1">
      <alignment horizontal="center" vertical="center" wrapText="1"/>
    </xf>
    <xf numFmtId="3" fontId="14" fillId="9" borderId="1" xfId="1" applyNumberFormat="1" applyFont="1" applyFill="1" applyBorder="1" applyAlignment="1">
      <alignment horizontal="right" vertical="center" wrapText="1"/>
    </xf>
    <xf numFmtId="0" fontId="17" fillId="8" borderId="1" xfId="0" applyFont="1" applyFill="1" applyBorder="1" applyAlignment="1">
      <alignment horizontal="left" vertical="center" indent="2"/>
    </xf>
    <xf numFmtId="3" fontId="17" fillId="8" borderId="1" xfId="0" applyNumberFormat="1" applyFont="1" applyFill="1" applyBorder="1" applyAlignment="1">
      <alignment horizontal="right" vertical="center"/>
    </xf>
    <xf numFmtId="9" fontId="17" fillId="8" borderId="1" xfId="0" applyNumberFormat="1" applyFont="1" applyFill="1" applyBorder="1" applyAlignment="1">
      <alignment horizontal="center" vertical="center"/>
    </xf>
    <xf numFmtId="0" fontId="14" fillId="9" borderId="1" xfId="1" applyFont="1" applyFill="1" applyBorder="1" applyAlignment="1">
      <alignment horizontal="center" vertical="center" wrapText="1" readingOrder="1"/>
    </xf>
    <xf numFmtId="9" fontId="7" fillId="4" borderId="1" xfId="0" applyNumberFormat="1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left" indent="6"/>
    </xf>
    <xf numFmtId="3" fontId="7" fillId="4" borderId="0" xfId="0" applyNumberFormat="1" applyFont="1" applyFill="1" applyBorder="1" applyAlignment="1">
      <alignment horizontal="right" vertical="center" wrapText="1"/>
    </xf>
    <xf numFmtId="9" fontId="7" fillId="4" borderId="8" xfId="0" applyNumberFormat="1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left" indent="6"/>
    </xf>
    <xf numFmtId="3" fontId="0" fillId="0" borderId="0" xfId="0" applyNumberFormat="1" applyFont="1" applyFill="1" applyBorder="1" applyAlignment="1">
      <alignment horizontal="right" vertical="center" wrapText="1"/>
    </xf>
    <xf numFmtId="0" fontId="0" fillId="0" borderId="0" xfId="0" applyFont="1" applyFill="1" applyBorder="1" applyAlignment="1">
      <alignment horizontal="right" vertical="center" wrapText="1"/>
    </xf>
    <xf numFmtId="0" fontId="0" fillId="0" borderId="8" xfId="0" applyFont="1" applyFill="1" applyBorder="1" applyAlignment="1">
      <alignment horizontal="center" vertical="center" wrapText="1"/>
    </xf>
    <xf numFmtId="0" fontId="18" fillId="8" borderId="1" xfId="0" applyFont="1" applyFill="1" applyBorder="1" applyAlignment="1">
      <alignment horizontal="left" vertical="center" indent="6"/>
    </xf>
    <xf numFmtId="3" fontId="18" fillId="8" borderId="1" xfId="0" applyNumberFormat="1" applyFont="1" applyFill="1" applyBorder="1" applyAlignment="1">
      <alignment horizontal="right" vertical="center"/>
    </xf>
    <xf numFmtId="9" fontId="18" fillId="8" borderId="1" xfId="0" applyNumberFormat="1" applyFont="1" applyFill="1" applyBorder="1" applyAlignment="1">
      <alignment horizontal="center" vertical="center"/>
    </xf>
    <xf numFmtId="0" fontId="19" fillId="4" borderId="7" xfId="0" applyFont="1" applyFill="1" applyBorder="1" applyAlignment="1">
      <alignment horizontal="left" vertical="center" indent="6"/>
    </xf>
    <xf numFmtId="0" fontId="19" fillId="4" borderId="0" xfId="0" applyFont="1" applyFill="1" applyBorder="1" applyAlignment="1">
      <alignment horizontal="right" vertical="center"/>
    </xf>
    <xf numFmtId="3" fontId="19" fillId="4" borderId="0" xfId="0" applyNumberFormat="1" applyFont="1" applyFill="1" applyBorder="1" applyAlignment="1">
      <alignment horizontal="right" vertical="center"/>
    </xf>
    <xf numFmtId="0" fontId="19" fillId="4" borderId="8" xfId="0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center" vertical="center" wrapText="1"/>
    </xf>
    <xf numFmtId="3" fontId="14" fillId="4" borderId="1" xfId="0" applyNumberFormat="1" applyFont="1" applyFill="1" applyBorder="1" applyAlignment="1">
      <alignment horizontal="center" vertical="center"/>
    </xf>
    <xf numFmtId="10" fontId="5" fillId="7" borderId="1" xfId="1" applyNumberFormat="1" applyFont="1" applyFill="1" applyBorder="1" applyAlignment="1">
      <alignment horizontal="center" vertical="center" wrapText="1"/>
    </xf>
    <xf numFmtId="3" fontId="7" fillId="0" borderId="0" xfId="1" applyNumberFormat="1" applyFont="1" applyFill="1" applyBorder="1" applyAlignment="1">
      <alignment horizontal="right" vertical="center" wrapText="1" readingOrder="1"/>
    </xf>
    <xf numFmtId="9" fontId="7" fillId="4" borderId="0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 indent="3" readingOrder="1"/>
    </xf>
    <xf numFmtId="0" fontId="17" fillId="8" borderId="1" xfId="0" applyFont="1" applyFill="1" applyBorder="1" applyAlignment="1">
      <alignment horizontal="center" vertical="center" wrapText="1"/>
    </xf>
    <xf numFmtId="9" fontId="7" fillId="0" borderId="1" xfId="0" applyNumberFormat="1" applyFont="1" applyFill="1" applyBorder="1" applyAlignment="1">
      <alignment horizontal="center" vertical="center" wrapText="1"/>
    </xf>
    <xf numFmtId="0" fontId="17" fillId="8" borderId="1" xfId="0" applyFont="1" applyFill="1" applyBorder="1" applyAlignment="1">
      <alignment horizontal="center" vertical="center" wrapText="1"/>
    </xf>
    <xf numFmtId="0" fontId="17" fillId="8" borderId="1" xfId="0" applyFont="1" applyFill="1" applyBorder="1" applyAlignment="1">
      <alignment horizontal="center" vertical="center"/>
    </xf>
    <xf numFmtId="0" fontId="37" fillId="0" borderId="0" xfId="0" applyFont="1" applyFill="1" applyBorder="1" applyAlignment="1">
      <alignment horizontal="left" vertical="center" wrapText="1" indent="3" readingOrder="1"/>
    </xf>
    <xf numFmtId="0" fontId="38" fillId="0" borderId="0" xfId="0" applyFont="1" applyFill="1" applyBorder="1"/>
    <xf numFmtId="0" fontId="15" fillId="0" borderId="0" xfId="0" applyFont="1" applyFill="1" applyBorder="1" applyAlignment="1">
      <alignment vertical="center"/>
    </xf>
    <xf numFmtId="0" fontId="38" fillId="0" borderId="0" xfId="0" applyFont="1" applyFill="1" applyBorder="1" applyAlignment="1">
      <alignment horizontal="right" vertical="center"/>
    </xf>
    <xf numFmtId="3" fontId="38" fillId="0" borderId="0" xfId="0" applyNumberFormat="1" applyFont="1" applyFill="1" applyBorder="1" applyAlignment="1">
      <alignment horizontal="right" vertical="center"/>
    </xf>
    <xf numFmtId="0" fontId="39" fillId="0" borderId="0" xfId="0" applyFont="1" applyFill="1" applyBorder="1"/>
    <xf numFmtId="0" fontId="39" fillId="0" borderId="0" xfId="0" applyFont="1" applyFill="1" applyBorder="1" applyAlignment="1">
      <alignment horizontal="right" vertical="center"/>
    </xf>
    <xf numFmtId="0" fontId="39" fillId="4" borderId="0" xfId="0" applyFont="1" applyFill="1"/>
    <xf numFmtId="0" fontId="39" fillId="4" borderId="0" xfId="0" applyFont="1" applyFill="1" applyAlignment="1">
      <alignment horizontal="right" vertical="center"/>
    </xf>
    <xf numFmtId="0" fontId="40" fillId="4" borderId="0" xfId="0" applyFont="1" applyFill="1" applyAlignment="1">
      <alignment vertical="center"/>
    </xf>
    <xf numFmtId="0" fontId="40" fillId="4" borderId="0" xfId="0" applyFont="1" applyFill="1"/>
    <xf numFmtId="0" fontId="39" fillId="4" borderId="0" xfId="0" applyFont="1" applyFill="1" applyAlignment="1">
      <alignment vertical="center"/>
    </xf>
    <xf numFmtId="0" fontId="38" fillId="4" borderId="0" xfId="0" applyFont="1" applyFill="1"/>
    <xf numFmtId="0" fontId="38" fillId="4" borderId="0" xfId="0" applyFont="1" applyFill="1" applyAlignment="1">
      <alignment horizontal="right" vertical="center"/>
    </xf>
    <xf numFmtId="0" fontId="21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23" fillId="6" borderId="1" xfId="2" applyFont="1" applyFill="1" applyBorder="1" applyAlignment="1">
      <alignment horizontal="center" vertical="center"/>
    </xf>
    <xf numFmtId="0" fontId="5" fillId="7" borderId="1" xfId="1" applyFont="1" applyFill="1" applyBorder="1" applyAlignment="1">
      <alignment horizontal="left" vertical="center" wrapText="1"/>
    </xf>
    <xf numFmtId="0" fontId="4" fillId="6" borderId="1" xfId="0" applyFont="1" applyFill="1" applyBorder="1" applyAlignment="1">
      <alignment horizontal="center" vertical="center"/>
    </xf>
    <xf numFmtId="0" fontId="22" fillId="8" borderId="1" xfId="0" applyFont="1" applyFill="1" applyBorder="1" applyAlignment="1">
      <alignment horizontal="center" vertical="center" wrapText="1"/>
    </xf>
    <xf numFmtId="0" fontId="20" fillId="6" borderId="1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9" fillId="6" borderId="2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9" fillId="6" borderId="4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left" vertical="center" wrapText="1" indent="2"/>
    </xf>
    <xf numFmtId="0" fontId="37" fillId="0" borderId="0" xfId="0" applyFont="1" applyFill="1" applyBorder="1" applyAlignment="1">
      <alignment vertical="center"/>
    </xf>
    <xf numFmtId="0" fontId="15" fillId="0" borderId="0" xfId="1" applyFont="1" applyFill="1" applyBorder="1" applyAlignment="1">
      <alignment horizontal="center" vertical="center" wrapText="1" readingOrder="1"/>
    </xf>
    <xf numFmtId="3" fontId="41" fillId="0" borderId="0" xfId="1" applyNumberFormat="1" applyFont="1" applyFill="1" applyBorder="1" applyAlignment="1">
      <alignment horizontal="right" vertical="center" wrapText="1" readingOrder="1"/>
    </xf>
    <xf numFmtId="10" fontId="37" fillId="0" borderId="0" xfId="0" applyNumberFormat="1" applyFont="1" applyFill="1" applyBorder="1" applyAlignment="1">
      <alignment vertical="center"/>
    </xf>
    <xf numFmtId="3" fontId="37" fillId="0" borderId="0" xfId="0" applyNumberFormat="1" applyFont="1" applyFill="1" applyBorder="1" applyAlignment="1">
      <alignment vertical="center"/>
    </xf>
    <xf numFmtId="0" fontId="3" fillId="0" borderId="0" xfId="0" applyFont="1" applyFill="1" applyBorder="1"/>
    <xf numFmtId="3" fontId="41" fillId="0" borderId="0" xfId="0" applyNumberFormat="1" applyFont="1" applyFill="1" applyBorder="1"/>
    <xf numFmtId="10" fontId="38" fillId="0" borderId="0" xfId="0" applyNumberFormat="1" applyFont="1" applyFill="1" applyBorder="1"/>
    <xf numFmtId="3" fontId="38" fillId="0" borderId="0" xfId="0" applyNumberFormat="1" applyFont="1" applyFill="1" applyBorder="1"/>
    <xf numFmtId="4" fontId="41" fillId="0" borderId="0" xfId="0" applyNumberFormat="1" applyFont="1" applyFill="1" applyBorder="1"/>
    <xf numFmtId="0" fontId="37" fillId="0" borderId="0" xfId="0" applyFont="1" applyFill="1" applyBorder="1"/>
    <xf numFmtId="0" fontId="38" fillId="0" borderId="0" xfId="0" applyFont="1" applyFill="1" applyBorder="1" applyAlignment="1">
      <alignment vertical="center"/>
    </xf>
    <xf numFmtId="3" fontId="37" fillId="0" borderId="0" xfId="1" applyNumberFormat="1" applyFont="1" applyFill="1" applyBorder="1" applyAlignment="1">
      <alignment horizontal="right" vertical="center" wrapText="1" readingOrder="1"/>
    </xf>
    <xf numFmtId="3" fontId="3" fillId="0" borderId="0" xfId="0" applyNumberFormat="1" applyFont="1" applyFill="1" applyBorder="1"/>
  </cellXfs>
  <cellStyles count="42">
    <cellStyle name="20% - Énfasis1" xfId="21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1" builtinId="46" customBuiltin="1"/>
    <cellStyle name="20% - Énfasis6" xfId="39" builtinId="50" customBuiltin="1"/>
    <cellStyle name="40% - Énfasis1" xfId="22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6" builtinId="47" customBuiltin="1"/>
    <cellStyle name="40% - Énfasis6" xfId="40" builtinId="51" customBuiltin="1"/>
    <cellStyle name="60% - Énfasis1" xfId="23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7" builtinId="48" customBuiltin="1"/>
    <cellStyle name="60% - Énfasis6" xfId="41" builtinId="52" customBuiltin="1"/>
    <cellStyle name="Buena" xfId="8" builtinId="26" customBuiltin="1"/>
    <cellStyle name="Cálculo" xfId="13" builtinId="22" customBuiltin="1"/>
    <cellStyle name="Celda de comprobación" xfId="15" builtinId="23" customBuiltin="1"/>
    <cellStyle name="Celda vinculada" xfId="14" builtinId="24" customBuiltin="1"/>
    <cellStyle name="Encabezado 4" xfId="7" builtinId="19" customBuiltin="1"/>
    <cellStyle name="Énfasis1" xfId="20" builtinId="29" customBuiltin="1"/>
    <cellStyle name="Énfasis2" xfId="2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8" builtinId="49" customBuiltin="1"/>
    <cellStyle name="Entrada" xfId="11" builtinId="20" customBuiltin="1"/>
    <cellStyle name="Incorrecto" xfId="9" builtinId="27" customBuiltin="1"/>
    <cellStyle name="Neutral" xfId="10" builtinId="28" customBuiltin="1"/>
    <cellStyle name="Normal" xfId="0" builtinId="0"/>
    <cellStyle name="Notas" xfId="17" builtinId="10" customBuiltin="1"/>
    <cellStyle name="Salida" xfId="12" builtinId="21" customBuiltin="1"/>
    <cellStyle name="Texto de advertencia" xfId="16" builtinId="11" customBuiltin="1"/>
    <cellStyle name="Texto explicativo" xfId="18" builtinId="53" customBuiltin="1"/>
    <cellStyle name="Título" xfId="3" builtinId="15" customBuiltin="1"/>
    <cellStyle name="Título 1" xfId="4" builtinId="16" customBuiltin="1"/>
    <cellStyle name="Título 2" xfId="5" builtinId="17" customBuiltin="1"/>
    <cellStyle name="Título 3" xfId="6" builtinId="18" customBuiltin="1"/>
    <cellStyle name="Total" xfId="19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rgbClr val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Calibri"/>
              </a:defRPr>
            </a:pPr>
            <a:r>
              <a:rPr lang="es-PE" sz="1800" b="1" i="0" baseline="0">
                <a:effectLst/>
              </a:rPr>
              <a:t>Gráfico N° 02</a:t>
            </a:r>
            <a:endParaRPr lang="es-PE" sz="1400">
              <a:effectLst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rgbClr val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Calibri"/>
              </a:defRPr>
            </a:pPr>
            <a:r>
              <a:rPr lang="es-PE" sz="1400" b="1"/>
              <a:t>PLIEGO 445 GOBIERNO REGIONAL DE CAJAMARCA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rgbClr val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Calibri"/>
              </a:defRPr>
            </a:pPr>
            <a:r>
              <a:rPr lang="es-PE" sz="1400" b="1"/>
              <a:t>EJECUCIÓN POR CATEGORÍAS DE GASTO A NIVEL DE PLIEGO,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rgbClr val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Calibri"/>
              </a:defRPr>
            </a:pPr>
            <a:r>
              <a:rPr lang="es-PE" sz="1400" b="1"/>
              <a:t>ENERO - DICIEMBRE 2022</a:t>
            </a:r>
          </a:p>
        </c:rich>
      </c:tx>
      <c:layout>
        <c:manualLayout>
          <c:xMode val="edge"/>
          <c:yMode val="edge"/>
          <c:x val="0.21750288676934909"/>
          <c:y val="3.939543673497693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572701627375643"/>
          <c:y val="0.19490227680759492"/>
          <c:w val="0.77964545059750545"/>
          <c:h val="0.742357294413498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DICIEMBRE!$C$11</c:f>
              <c:strCache>
                <c:ptCount val="1"/>
                <c:pt idx="0">
                  <c:v>PIA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sz="900"/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DICIEMBRE!$B$12:$B$14</c:f>
              <c:strCache>
                <c:ptCount val="3"/>
                <c:pt idx="0">
                  <c:v>GASTOS CORRIENTES</c:v>
                </c:pt>
                <c:pt idx="1">
                  <c:v>GASTOS DE CAPITAL</c:v>
                </c:pt>
                <c:pt idx="2">
                  <c:v>SERVICIO DE DEUDA</c:v>
                </c:pt>
              </c:strCache>
            </c:strRef>
          </c:cat>
          <c:val>
            <c:numRef>
              <c:f>DICIEMBRE!$C$12:$C$14</c:f>
              <c:numCache>
                <c:formatCode>#,##0</c:formatCode>
                <c:ptCount val="3"/>
                <c:pt idx="0">
                  <c:v>1920610759</c:v>
                </c:pt>
                <c:pt idx="1">
                  <c:v>434273536</c:v>
                </c:pt>
                <c:pt idx="2">
                  <c:v>55493470</c:v>
                </c:pt>
              </c:numCache>
            </c:numRef>
          </c:val>
        </c:ser>
        <c:ser>
          <c:idx val="0"/>
          <c:order val="1"/>
          <c:tx>
            <c:strRef>
              <c:f>DICIEMBRE!$D$11</c:f>
              <c:strCache>
                <c:ptCount val="1"/>
                <c:pt idx="0">
                  <c:v>PIM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2.0263316209767446E-3"/>
                  <c:y val="-2.04442947700274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2.0990681666189073E-2"/>
                  <c:y val="-6.111592505960456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900"/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DICIEMBRE!$B$12:$B$14</c:f>
              <c:strCache>
                <c:ptCount val="3"/>
                <c:pt idx="0">
                  <c:v>GASTOS CORRIENTES</c:v>
                </c:pt>
                <c:pt idx="1">
                  <c:v>GASTOS DE CAPITAL</c:v>
                </c:pt>
                <c:pt idx="2">
                  <c:v>SERVICIO DE DEUDA</c:v>
                </c:pt>
              </c:strCache>
            </c:strRef>
          </c:cat>
          <c:val>
            <c:numRef>
              <c:f>DICIEMBRE!$D$12:$D$14</c:f>
              <c:numCache>
                <c:formatCode>#,##0</c:formatCode>
                <c:ptCount val="3"/>
                <c:pt idx="0">
                  <c:v>2444231309</c:v>
                </c:pt>
                <c:pt idx="1">
                  <c:v>914753925</c:v>
                </c:pt>
                <c:pt idx="2">
                  <c:v>64693647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0615808"/>
        <c:axId val="91903104"/>
      </c:barChart>
      <c:lineChart>
        <c:grouping val="standard"/>
        <c:varyColors val="0"/>
        <c:ser>
          <c:idx val="2"/>
          <c:order val="2"/>
          <c:tx>
            <c:strRef>
              <c:f>DICIEMBRE!$E$11</c:f>
              <c:strCache>
                <c:ptCount val="1"/>
                <c:pt idx="0">
                  <c:v>Devengado</c:v>
                </c:pt>
              </c:strCache>
            </c:strRef>
          </c:tx>
          <c:marker>
            <c:symbol val="none"/>
          </c:marker>
          <c:dLbls>
            <c:dLbl>
              <c:idx val="0"/>
              <c:layout>
                <c:manualLayout>
                  <c:x val="1.3119177396587051E-3"/>
                  <c:y val="3.6293698899472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3600" b="1">
                    <a:latin typeface="Berlin Sans FB Demi" panose="020E0802020502020306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DICIEMBRE!$B$12:$B$14</c:f>
              <c:strCache>
                <c:ptCount val="3"/>
                <c:pt idx="0">
                  <c:v>GASTOS CORRIENTES</c:v>
                </c:pt>
                <c:pt idx="1">
                  <c:v>GASTOS DE CAPITAL</c:v>
                </c:pt>
                <c:pt idx="2">
                  <c:v>SERVICIO DE DEUDA</c:v>
                </c:pt>
              </c:strCache>
            </c:strRef>
          </c:cat>
          <c:val>
            <c:numRef>
              <c:f>DICIEMBRE!$G$12:$G$14</c:f>
              <c:numCache>
                <c:formatCode>0%</c:formatCode>
                <c:ptCount val="3"/>
                <c:pt idx="0">
                  <c:v>0.96470116814136597</c:v>
                </c:pt>
                <c:pt idx="1">
                  <c:v>0.43170986885899398</c:v>
                </c:pt>
                <c:pt idx="2">
                  <c:v>0.77880124767119718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904640"/>
        <c:axId val="91910528"/>
      </c:lineChart>
      <c:catAx>
        <c:axId val="160615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PE"/>
          </a:p>
        </c:txPr>
        <c:crossAx val="91903104"/>
        <c:crosses val="autoZero"/>
        <c:auto val="1"/>
        <c:lblAlgn val="ctr"/>
        <c:lblOffset val="100"/>
        <c:noMultiLvlLbl val="0"/>
      </c:catAx>
      <c:valAx>
        <c:axId val="91903104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PE"/>
          </a:p>
        </c:txPr>
        <c:crossAx val="160615808"/>
        <c:crosses val="autoZero"/>
        <c:crossBetween val="between"/>
      </c:valAx>
      <c:catAx>
        <c:axId val="91904640"/>
        <c:scaling>
          <c:orientation val="minMax"/>
        </c:scaling>
        <c:delete val="1"/>
        <c:axPos val="b"/>
        <c:majorTickMark val="out"/>
        <c:minorTickMark val="none"/>
        <c:tickLblPos val="nextTo"/>
        <c:crossAx val="91910528"/>
        <c:crosses val="autoZero"/>
        <c:auto val="1"/>
        <c:lblAlgn val="ctr"/>
        <c:lblOffset val="100"/>
        <c:noMultiLvlLbl val="0"/>
      </c:catAx>
      <c:valAx>
        <c:axId val="91910528"/>
        <c:scaling>
          <c:orientation val="minMax"/>
        </c:scaling>
        <c:delete val="0"/>
        <c:axPos val="r"/>
        <c:numFmt formatCode="0%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PE"/>
          </a:p>
        </c:txPr>
        <c:crossAx val="91904640"/>
        <c:crosses val="max"/>
        <c:crossBetween val="between"/>
      </c:valAx>
      <c:spPr>
        <a:solidFill>
          <a:schemeClr val="bg1">
            <a:lumMod val="95000"/>
          </a:schemeClr>
        </a:solidFill>
      </c:spPr>
    </c:plotArea>
    <c:legend>
      <c:legendPos val="r"/>
      <c:layout>
        <c:manualLayout>
          <c:xMode val="edge"/>
          <c:yMode val="edge"/>
          <c:x val="0.7627345967484398"/>
          <c:y val="0.56967399559755449"/>
          <c:w val="0.10378843177147234"/>
          <c:h val="0.10004373215724272"/>
        </c:manualLayout>
      </c:layout>
      <c:overlay val="0"/>
    </c:legend>
    <c:plotVisOnly val="1"/>
    <c:dispBlanksAs val="gap"/>
    <c:showDLblsOverMax val="0"/>
  </c:chart>
  <c:spPr>
    <a:ln>
      <a:solidFill>
        <a:sysClr val="windowText" lastClr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Verdana" panose="020B0604030504040204" pitchFamily="34" charset="0"/>
          <a:ea typeface="Verdana" panose="020B0604030504040204" pitchFamily="34" charset="0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1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PE"/>
              <a:t>Gr</a:t>
            </a:r>
            <a:r>
              <a:rPr lang="es-PE" sz="1800" b="1" i="0" u="none" strike="noStrike" baseline="0">
                <a:effectLst/>
              </a:rPr>
              <a:t>á</a:t>
            </a:r>
            <a:r>
              <a:rPr lang="es-PE"/>
              <a:t>fico N° 01</a:t>
            </a:r>
          </a:p>
          <a:p>
            <a:pPr>
              <a:defRPr/>
            </a:pPr>
            <a:r>
              <a:rPr lang="es-PE"/>
              <a:t> PLIEGO 445 GOBIERNO REGIONAL DE CAJAMARCA</a:t>
            </a:r>
          </a:p>
          <a:p>
            <a:pPr>
              <a:defRPr/>
            </a:pPr>
            <a:r>
              <a:rPr lang="es-PE"/>
              <a:t>EJECUCIÓN PRESUPUESTAL, ACUMULADO POR TODA FUENTE DE FINANCIAMIENTO </a:t>
            </a:r>
          </a:p>
          <a:p>
            <a:pPr>
              <a:defRPr/>
            </a:pPr>
            <a:r>
              <a:rPr lang="es-PE"/>
              <a:t>ENERO - DICIEMBRE 2022</a:t>
            </a:r>
          </a:p>
        </c:rich>
      </c:tx>
      <c:layout>
        <c:manualLayout>
          <c:xMode val="edge"/>
          <c:yMode val="edge"/>
          <c:x val="0.14681181026444012"/>
          <c:y val="4.74810983178374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5003980463331118"/>
          <c:y val="0.2096417776425939"/>
          <c:w val="0.76851456503959881"/>
          <c:h val="0.68013115404911073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 w="25400" cap="flat" cmpd="sng" algn="ctr">
                <a:solidFill>
                  <a:schemeClr val="accent2">
                    <a:shade val="50000"/>
                  </a:schemeClr>
                </a:solidFill>
                <a:prstDash val="solid"/>
              </a:ln>
              <a:effectLst/>
            </c:spPr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 w="25400" cap="flat" cmpd="sng" algn="ctr">
                <a:solidFill>
                  <a:schemeClr val="accent3">
                    <a:shade val="50000"/>
                  </a:schemeClr>
                </a:solidFill>
                <a:prstDash val="solid"/>
              </a:ln>
              <a:effectLst/>
            </c:spPr>
          </c:dPt>
          <c:dPt>
            <c:idx val="3"/>
            <c:invertIfNegative val="0"/>
            <c:bubble3D val="0"/>
          </c:dPt>
          <c:dLbls>
            <c:dLbl>
              <c:idx val="0"/>
              <c:layout>
                <c:manualLayout>
                  <c:x val="0"/>
                  <c:y val="-1.7763307956154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0237642279044272E-3"/>
                  <c:y val="-1.6396899651834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DICIEMBRE!$C$8:$E$8</c:f>
              <c:strCache>
                <c:ptCount val="3"/>
                <c:pt idx="0">
                  <c:v>PIA</c:v>
                </c:pt>
                <c:pt idx="1">
                  <c:v>PIM</c:v>
                </c:pt>
                <c:pt idx="2">
                  <c:v>Devengado </c:v>
                </c:pt>
              </c:strCache>
            </c:strRef>
          </c:cat>
          <c:val>
            <c:numRef>
              <c:f>DICIEMBRE!$C$9:$E$9</c:f>
              <c:numCache>
                <c:formatCode>#,##0</c:formatCode>
                <c:ptCount val="3"/>
                <c:pt idx="0">
                  <c:v>2410377765</c:v>
                </c:pt>
                <c:pt idx="1">
                  <c:v>3423678881</c:v>
                </c:pt>
                <c:pt idx="2">
                  <c:v>2803244589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2042752"/>
        <c:axId val="92044288"/>
      </c:barChart>
      <c:catAx>
        <c:axId val="92042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PE"/>
          </a:p>
        </c:txPr>
        <c:crossAx val="92044288"/>
        <c:crosses val="autoZero"/>
        <c:auto val="1"/>
        <c:lblAlgn val="ctr"/>
        <c:lblOffset val="100"/>
        <c:noMultiLvlLbl val="0"/>
      </c:catAx>
      <c:valAx>
        <c:axId val="92044288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PE"/>
          </a:p>
        </c:txPr>
        <c:crossAx val="9204275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spPr>
    <a:ln>
      <a:solidFill>
        <a:sysClr val="windowText" lastClr="000000"/>
      </a:solidFill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1" i="0" u="none" strike="noStrike" kern="1200" baseline="0">
                <a:solidFill>
                  <a:srgbClr val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Calibri"/>
              </a:defRPr>
            </a:pPr>
            <a:r>
              <a:rPr lang="es-PE" sz="1800" b="1" i="0" baseline="0">
                <a:effectLst/>
              </a:rPr>
              <a:t>Gráfico N° 05</a:t>
            </a:r>
            <a:endParaRPr lang="es-PE">
              <a:effectLst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1" i="0" u="none" strike="noStrike" kern="1200" baseline="0">
                <a:solidFill>
                  <a:srgbClr val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Calibri"/>
              </a:defRPr>
            </a:pPr>
            <a:r>
              <a:rPr lang="es-PE" b="1"/>
              <a:t>PLIEGO 445 GOBIERNO REGIONAL DE CAJAMARCA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1" i="0" u="none" strike="noStrike" kern="1200" baseline="0">
                <a:solidFill>
                  <a:srgbClr val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Calibri"/>
              </a:defRPr>
            </a:pPr>
            <a:r>
              <a:rPr lang="es-PE" sz="1400" b="1"/>
              <a:t>ACTIVIDADES: EJECUCIÓN POR FUENTE DE FINANCIAMIENTO A NIVEL DE PLIEGO 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1" i="0" u="none" strike="noStrike" kern="1200" baseline="0">
                <a:solidFill>
                  <a:srgbClr val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Calibri"/>
              </a:defRPr>
            </a:pPr>
            <a:r>
              <a:rPr lang="es-PE" sz="1400" b="1"/>
              <a:t>ENERO - DICIEMBRE 2022</a:t>
            </a:r>
          </a:p>
        </c:rich>
      </c:tx>
      <c:layout>
        <c:manualLayout>
          <c:xMode val="edge"/>
          <c:yMode val="edge"/>
          <c:x val="0.15685295746199651"/>
          <c:y val="4.763862714617907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904372738345193"/>
          <c:y val="0.19905018369965691"/>
          <c:w val="0.78697171414638933"/>
          <c:h val="0.62119927604520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DICIEMBRE!$C$75</c:f>
              <c:strCache>
                <c:ptCount val="1"/>
                <c:pt idx="0">
                  <c:v>PIA</c:v>
                </c:pt>
              </c:strCache>
            </c:strRef>
          </c:tx>
          <c:invertIfNegative val="0"/>
          <c:dPt>
            <c:idx val="0"/>
            <c:invertIfNegative val="0"/>
            <c:bubble3D val="0"/>
          </c:dPt>
          <c:cat>
            <c:strRef>
              <c:f>DICIEMBRE!$B$76:$B$80</c:f>
              <c:strCache>
                <c:ptCount val="5"/>
                <c:pt idx="0">
                  <c:v>1: RECURSOS ORDINARIOS</c:v>
                </c:pt>
                <c:pt idx="1">
                  <c:v>2: RECURSOS DIRECTAMENTE RECAUDADOS</c:v>
                </c:pt>
                <c:pt idx="2">
                  <c:v>3: RECURSOS POR OPERACIONES OFICIALES DE CREDITO</c:v>
                </c:pt>
                <c:pt idx="3">
                  <c:v>4: DONACIONES Y TRANSFERENCIAS</c:v>
                </c:pt>
                <c:pt idx="4">
                  <c:v>5: RECURSOS DETERMINADOS</c:v>
                </c:pt>
              </c:strCache>
            </c:strRef>
          </c:cat>
          <c:val>
            <c:numRef>
              <c:f>DICIEMBRE!$C$76:$C$80</c:f>
              <c:numCache>
                <c:formatCode>#,##0</c:formatCode>
                <c:ptCount val="5"/>
                <c:pt idx="0">
                  <c:v>1878096294</c:v>
                </c:pt>
                <c:pt idx="1">
                  <c:v>9869154</c:v>
                </c:pt>
                <c:pt idx="2">
                  <c:v>40091954</c:v>
                </c:pt>
                <c:pt idx="3">
                  <c:v>2146353</c:v>
                </c:pt>
                <c:pt idx="4">
                  <c:v>60024288</c:v>
                </c:pt>
              </c:numCache>
            </c:numRef>
          </c:val>
        </c:ser>
        <c:ser>
          <c:idx val="1"/>
          <c:order val="1"/>
          <c:tx>
            <c:strRef>
              <c:f>DICIEMBRE!$D$75</c:f>
              <c:strCache>
                <c:ptCount val="1"/>
                <c:pt idx="0">
                  <c:v>PIM</c:v>
                </c:pt>
              </c:strCache>
            </c:strRef>
          </c:tx>
          <c:invertIfNegative val="0"/>
          <c:dPt>
            <c:idx val="0"/>
            <c:invertIfNegative val="0"/>
            <c:bubble3D val="0"/>
          </c:dPt>
          <c:cat>
            <c:strRef>
              <c:f>DICIEMBRE!$B$76:$B$80</c:f>
              <c:strCache>
                <c:ptCount val="5"/>
                <c:pt idx="0">
                  <c:v>1: RECURSOS ORDINARIOS</c:v>
                </c:pt>
                <c:pt idx="1">
                  <c:v>2: RECURSOS DIRECTAMENTE RECAUDADOS</c:v>
                </c:pt>
                <c:pt idx="2">
                  <c:v>3: RECURSOS POR OPERACIONES OFICIALES DE CREDITO</c:v>
                </c:pt>
                <c:pt idx="3">
                  <c:v>4: DONACIONES Y TRANSFERENCIAS</c:v>
                </c:pt>
                <c:pt idx="4">
                  <c:v>5: RECURSOS DETERMINADOS</c:v>
                </c:pt>
              </c:strCache>
            </c:strRef>
          </c:cat>
          <c:val>
            <c:numRef>
              <c:f>DICIEMBRE!$D$76:$D$80</c:f>
              <c:numCache>
                <c:formatCode>#,##0</c:formatCode>
                <c:ptCount val="5"/>
                <c:pt idx="0">
                  <c:v>2274471864</c:v>
                </c:pt>
                <c:pt idx="1">
                  <c:v>20523837</c:v>
                </c:pt>
                <c:pt idx="2">
                  <c:v>62143471</c:v>
                </c:pt>
                <c:pt idx="3">
                  <c:v>100014459</c:v>
                </c:pt>
                <c:pt idx="4">
                  <c:v>96288294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2056960"/>
        <c:axId val="92066944"/>
      </c:barChart>
      <c:lineChart>
        <c:grouping val="stacked"/>
        <c:varyColors val="0"/>
        <c:ser>
          <c:idx val="2"/>
          <c:order val="2"/>
          <c:tx>
            <c:strRef>
              <c:f>DICIEMBRE!$E$75</c:f>
              <c:strCache>
                <c:ptCount val="1"/>
                <c:pt idx="0">
                  <c:v>Devengado </c:v>
                </c:pt>
              </c:strCache>
            </c:strRef>
          </c:tx>
          <c:marker>
            <c:symbol val="none"/>
          </c:marker>
          <c:dLbls>
            <c:txPr>
              <a:bodyPr/>
              <a:lstStyle/>
              <a:p>
                <a:pPr>
                  <a:defRPr sz="3600" b="1">
                    <a:latin typeface="Berlin Sans FB Demi" panose="020E0802020502020306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DICIEMBRE!$B$76:$B$80</c:f>
              <c:strCache>
                <c:ptCount val="5"/>
                <c:pt idx="0">
                  <c:v>1: RECURSOS ORDINARIOS</c:v>
                </c:pt>
                <c:pt idx="1">
                  <c:v>2: RECURSOS DIRECTAMENTE RECAUDADOS</c:v>
                </c:pt>
                <c:pt idx="2">
                  <c:v>3: RECURSOS POR OPERACIONES OFICIALES DE CREDITO</c:v>
                </c:pt>
                <c:pt idx="3">
                  <c:v>4: DONACIONES Y TRANSFERENCIAS</c:v>
                </c:pt>
                <c:pt idx="4">
                  <c:v>5: RECURSOS DETERMINADOS</c:v>
                </c:pt>
              </c:strCache>
            </c:strRef>
          </c:cat>
          <c:val>
            <c:numRef>
              <c:f>DICIEMBRE!$G$76:$G$80</c:f>
              <c:numCache>
                <c:formatCode>0%</c:formatCode>
                <c:ptCount val="5"/>
                <c:pt idx="0">
                  <c:v>0.97582710699999231</c:v>
                </c:pt>
                <c:pt idx="1">
                  <c:v>0.69032150274824344</c:v>
                </c:pt>
                <c:pt idx="2">
                  <c:v>0.97819056486239719</c:v>
                </c:pt>
                <c:pt idx="3">
                  <c:v>0.79697612522205419</c:v>
                </c:pt>
                <c:pt idx="4">
                  <c:v>0.69768551512606503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068480"/>
        <c:axId val="92074368"/>
      </c:lineChart>
      <c:catAx>
        <c:axId val="92056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PE"/>
          </a:p>
        </c:txPr>
        <c:crossAx val="92066944"/>
        <c:crosses val="autoZero"/>
        <c:auto val="1"/>
        <c:lblAlgn val="ctr"/>
        <c:lblOffset val="100"/>
        <c:noMultiLvlLbl val="0"/>
      </c:catAx>
      <c:valAx>
        <c:axId val="92066944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PE"/>
          </a:p>
        </c:txPr>
        <c:crossAx val="92056960"/>
        <c:crosses val="autoZero"/>
        <c:crossBetween val="between"/>
      </c:valAx>
      <c:catAx>
        <c:axId val="92068480"/>
        <c:scaling>
          <c:orientation val="minMax"/>
        </c:scaling>
        <c:delete val="1"/>
        <c:axPos val="b"/>
        <c:majorTickMark val="out"/>
        <c:minorTickMark val="none"/>
        <c:tickLblPos val="nextTo"/>
        <c:crossAx val="92074368"/>
        <c:crosses val="autoZero"/>
        <c:auto val="1"/>
        <c:lblAlgn val="ctr"/>
        <c:lblOffset val="100"/>
        <c:noMultiLvlLbl val="0"/>
      </c:catAx>
      <c:valAx>
        <c:axId val="92074368"/>
        <c:scaling>
          <c:orientation val="minMax"/>
        </c:scaling>
        <c:delete val="0"/>
        <c:axPos val="r"/>
        <c:numFmt formatCode="0%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PE"/>
          </a:p>
        </c:txPr>
        <c:crossAx val="92068480"/>
        <c:crosses val="max"/>
        <c:crossBetween val="between"/>
      </c:valAx>
      <c:dTable>
        <c:showHorzBorder val="1"/>
        <c:showVertBorder val="1"/>
        <c:showOutline val="1"/>
        <c:showKeys val="1"/>
      </c:dTable>
      <c:spPr>
        <a:solidFill>
          <a:schemeClr val="bg1">
            <a:lumMod val="95000"/>
          </a:schemeClr>
        </a:solidFill>
      </c:spPr>
    </c:plotArea>
    <c:plotVisOnly val="1"/>
    <c:dispBlanksAs val="gap"/>
    <c:showDLblsOverMax val="0"/>
  </c:chart>
  <c:spPr>
    <a:ln>
      <a:solidFill>
        <a:sysClr val="windowText" lastClr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Verdana" panose="020B0604030504040204" pitchFamily="34" charset="0"/>
          <a:ea typeface="Verdana" panose="020B0604030504040204" pitchFamily="34" charset="0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rgbClr val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Calibri"/>
              </a:defRPr>
            </a:pPr>
            <a:r>
              <a:rPr lang="es-PE" sz="1800" b="1" i="0" baseline="0">
                <a:effectLst/>
              </a:rPr>
              <a:t>Gráfico N° 07</a:t>
            </a:r>
            <a:endParaRPr lang="es-PE" sz="1400">
              <a:effectLst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rgbClr val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Calibri"/>
              </a:defRPr>
            </a:pPr>
            <a:r>
              <a:rPr lang="es-PE" sz="1400" b="1"/>
              <a:t>PLIEGO 445 GOBIERNO REGIONAL DE CAJAMARCA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rgbClr val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Calibri"/>
              </a:defRPr>
            </a:pPr>
            <a:r>
              <a:rPr lang="es-PE" sz="1400" b="1"/>
              <a:t>PROYECTOS: EJECUCIÓN POR FUENTE DE FINANCIAMIENTO A NIVEL DE PLIEGO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rgbClr val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Calibri"/>
              </a:defRPr>
            </a:pPr>
            <a:r>
              <a:rPr lang="es-PE" sz="1400" b="1"/>
              <a:t>ENERO - DICIEMBRE 2022</a:t>
            </a:r>
          </a:p>
        </c:rich>
      </c:tx>
      <c:layout>
        <c:manualLayout>
          <c:xMode val="edge"/>
          <c:yMode val="edge"/>
          <c:x val="0.14021043710839928"/>
          <c:y val="4.478162991877499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275785441941553"/>
          <c:y val="0.18513536941849465"/>
          <c:w val="0.80266670565067688"/>
          <c:h val="0.6582265022394783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DICIEMBRE!$C$75</c:f>
              <c:strCache>
                <c:ptCount val="1"/>
                <c:pt idx="0">
                  <c:v>PIA</c:v>
                </c:pt>
              </c:strCache>
            </c:strRef>
          </c:tx>
          <c:invertIfNegative val="0"/>
          <c:dPt>
            <c:idx val="0"/>
            <c:invertIfNegative val="0"/>
            <c:bubble3D val="0"/>
          </c:dPt>
          <c:cat>
            <c:strRef>
              <c:f>DICIEMBRE!$B$125:$B$128</c:f>
              <c:strCache>
                <c:ptCount val="4"/>
                <c:pt idx="0">
                  <c:v>1: RECURSOS ORDINARIOS</c:v>
                </c:pt>
                <c:pt idx="1">
                  <c:v>3: RECURSOS POR OPERACIONES OFICIALES DE CREDITO</c:v>
                </c:pt>
                <c:pt idx="2">
                  <c:v>4: DONACIONES Y TRANSFERENCIAS</c:v>
                </c:pt>
                <c:pt idx="3">
                  <c:v>5: RECURSOS DETERMINADOS</c:v>
                </c:pt>
              </c:strCache>
            </c:strRef>
          </c:cat>
          <c:val>
            <c:numRef>
              <c:f>DICIEMBRE!$C$125:$C$128</c:f>
              <c:numCache>
                <c:formatCode>#,##0</c:formatCode>
                <c:ptCount val="4"/>
                <c:pt idx="0">
                  <c:v>108470177</c:v>
                </c:pt>
                <c:pt idx="1">
                  <c:v>0</c:v>
                </c:pt>
                <c:pt idx="2">
                  <c:v>0</c:v>
                </c:pt>
                <c:pt idx="3">
                  <c:v>311679545</c:v>
                </c:pt>
              </c:numCache>
            </c:numRef>
          </c:val>
        </c:ser>
        <c:ser>
          <c:idx val="1"/>
          <c:order val="1"/>
          <c:tx>
            <c:strRef>
              <c:f>DICIEMBRE!$D$75</c:f>
              <c:strCache>
                <c:ptCount val="1"/>
                <c:pt idx="0">
                  <c:v>PIM</c:v>
                </c:pt>
              </c:strCache>
            </c:strRef>
          </c:tx>
          <c:invertIfNegative val="0"/>
          <c:dPt>
            <c:idx val="0"/>
            <c:invertIfNegative val="0"/>
            <c:bubble3D val="0"/>
          </c:dPt>
          <c:cat>
            <c:strRef>
              <c:f>DICIEMBRE!$B$125:$B$128</c:f>
              <c:strCache>
                <c:ptCount val="4"/>
                <c:pt idx="0">
                  <c:v>1: RECURSOS ORDINARIOS</c:v>
                </c:pt>
                <c:pt idx="1">
                  <c:v>3: RECURSOS POR OPERACIONES OFICIALES DE CREDITO</c:v>
                </c:pt>
                <c:pt idx="2">
                  <c:v>4: DONACIONES Y TRANSFERENCIAS</c:v>
                </c:pt>
                <c:pt idx="3">
                  <c:v>5: RECURSOS DETERMINADOS</c:v>
                </c:pt>
              </c:strCache>
            </c:strRef>
          </c:cat>
          <c:val>
            <c:numRef>
              <c:f>DICIEMBRE!$D$125:$D$128</c:f>
              <c:numCache>
                <c:formatCode>#,##0</c:formatCode>
                <c:ptCount val="4"/>
                <c:pt idx="0">
                  <c:v>127691961</c:v>
                </c:pt>
                <c:pt idx="1">
                  <c:v>255403578</c:v>
                </c:pt>
                <c:pt idx="2">
                  <c:v>74971</c:v>
                </c:pt>
                <c:pt idx="3">
                  <c:v>487066446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2103424"/>
        <c:axId val="92104960"/>
      </c:barChart>
      <c:lineChart>
        <c:grouping val="standard"/>
        <c:varyColors val="0"/>
        <c:ser>
          <c:idx val="2"/>
          <c:order val="2"/>
          <c:tx>
            <c:strRef>
              <c:f>DICIEMBRE!$E$75</c:f>
              <c:strCache>
                <c:ptCount val="1"/>
                <c:pt idx="0">
                  <c:v>Devengado </c:v>
                </c:pt>
              </c:strCache>
            </c:strRef>
          </c:tx>
          <c:marker>
            <c:symbol val="none"/>
          </c:marker>
          <c:dLbls>
            <c:dLbl>
              <c:idx val="2"/>
              <c:layout>
                <c:manualLayout>
                  <c:x val="-1.013843999903565E-2"/>
                  <c:y val="-2.56243127937860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4000" b="1">
                    <a:latin typeface="Berlin Sans FB Demi" panose="020E0802020502020306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DICIEMBRE!$B$125:$B$128</c:f>
              <c:strCache>
                <c:ptCount val="4"/>
                <c:pt idx="0">
                  <c:v>1: RECURSOS ORDINARIOS</c:v>
                </c:pt>
                <c:pt idx="1">
                  <c:v>3: RECURSOS POR OPERACIONES OFICIALES DE CREDITO</c:v>
                </c:pt>
                <c:pt idx="2">
                  <c:v>4: DONACIONES Y TRANSFERENCIAS</c:v>
                </c:pt>
                <c:pt idx="3">
                  <c:v>5: RECURSOS DETERMINADOS</c:v>
                </c:pt>
              </c:strCache>
            </c:strRef>
          </c:cat>
          <c:val>
            <c:numRef>
              <c:f>DICIEMBRE!$G$125:$G$128</c:f>
              <c:numCache>
                <c:formatCode>0%</c:formatCode>
                <c:ptCount val="4"/>
                <c:pt idx="0">
                  <c:v>0.67044662271260758</c:v>
                </c:pt>
                <c:pt idx="1">
                  <c:v>0.30257675951587493</c:v>
                </c:pt>
                <c:pt idx="2">
                  <c:v>7.1334249243040646E-2</c:v>
                </c:pt>
                <c:pt idx="3">
                  <c:v>0.40859686524166766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119040"/>
        <c:axId val="92120576"/>
      </c:lineChart>
      <c:catAx>
        <c:axId val="92103424"/>
        <c:scaling>
          <c:orientation val="minMax"/>
        </c:scaling>
        <c:delete val="0"/>
        <c:axPos val="b"/>
        <c:numFmt formatCode="#,##0" sourceLinked="1"/>
        <c:majorTickMark val="none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PE"/>
          </a:p>
        </c:txPr>
        <c:crossAx val="92104960"/>
        <c:crosses val="autoZero"/>
        <c:auto val="1"/>
        <c:lblAlgn val="ctr"/>
        <c:lblOffset val="100"/>
        <c:noMultiLvlLbl val="0"/>
      </c:catAx>
      <c:valAx>
        <c:axId val="92104960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PE"/>
          </a:p>
        </c:txPr>
        <c:crossAx val="92103424"/>
        <c:crosses val="autoZero"/>
        <c:crossBetween val="between"/>
      </c:valAx>
      <c:catAx>
        <c:axId val="92119040"/>
        <c:scaling>
          <c:orientation val="minMax"/>
        </c:scaling>
        <c:delete val="1"/>
        <c:axPos val="b"/>
        <c:numFmt formatCode="#,##0" sourceLinked="1"/>
        <c:majorTickMark val="out"/>
        <c:minorTickMark val="none"/>
        <c:tickLblPos val="nextTo"/>
        <c:crossAx val="92120576"/>
        <c:crosses val="autoZero"/>
        <c:auto val="1"/>
        <c:lblAlgn val="ctr"/>
        <c:lblOffset val="100"/>
        <c:noMultiLvlLbl val="0"/>
      </c:catAx>
      <c:valAx>
        <c:axId val="92120576"/>
        <c:scaling>
          <c:orientation val="minMax"/>
        </c:scaling>
        <c:delete val="0"/>
        <c:axPos val="r"/>
        <c:numFmt formatCode="0%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PE"/>
          </a:p>
        </c:txPr>
        <c:crossAx val="92119040"/>
        <c:crosses val="max"/>
        <c:crossBetween val="between"/>
      </c:valAx>
      <c:dTable>
        <c:showHorzBorder val="1"/>
        <c:showVertBorder val="1"/>
        <c:showOutline val="1"/>
        <c:showKeys val="1"/>
      </c:dTable>
      <c:spPr>
        <a:solidFill>
          <a:schemeClr val="bg1">
            <a:lumMod val="95000"/>
          </a:schemeClr>
        </a:solidFill>
      </c:spPr>
    </c:plotArea>
    <c:plotVisOnly val="1"/>
    <c:dispBlanksAs val="gap"/>
    <c:showDLblsOverMax val="0"/>
  </c:chart>
  <c:spPr>
    <a:ln>
      <a:solidFill>
        <a:sysClr val="windowText" lastClr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Verdana" panose="020B0604030504040204" pitchFamily="34" charset="0"/>
          <a:ea typeface="Verdana" panose="020B0604030504040204" pitchFamily="34" charset="0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00" b="1" i="0" u="none" strike="noStrike" kern="120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s-PE" sz="1600" b="1" i="0" baseline="0">
                <a:effectLst/>
              </a:rPr>
              <a:t>Gráfico N° 04</a:t>
            </a:r>
            <a:endParaRPr lang="es-PE" sz="1600">
              <a:effectLst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00" b="1" i="0" u="none" strike="noStrike" kern="120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s-PE" sz="1600"/>
              <a:t>PLIEGO 445 GOBIERNO REGIONAL DE CAJAMARCA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00" b="1" i="0" u="none" strike="noStrike" kern="120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s-PE" sz="1600"/>
              <a:t>ACTIVIDADES POR FUNCIÓN, EJECUCIÓN A NIVEL DE PLIEGO 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00" b="1" i="0" u="none" strike="noStrike" kern="120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s-PE" sz="1600"/>
              <a:t>ENERO - DICIEMBRE 2022</a:t>
            </a:r>
          </a:p>
        </c:rich>
      </c:tx>
      <c:layout>
        <c:manualLayout>
          <c:xMode val="edge"/>
          <c:yMode val="edge"/>
          <c:x val="0.18038587677581414"/>
          <c:y val="3.0458729876342655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797637878141543"/>
          <c:y val="0.19589201364774023"/>
          <c:w val="0.76924851311415343"/>
          <c:h val="0.6853031736587660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DICIEMBRE!$AC$77</c:f>
              <c:strCache>
                <c:ptCount val="1"/>
                <c:pt idx="0">
                  <c:v>PIM</c:v>
                </c:pt>
              </c:strCache>
            </c:strRef>
          </c:tx>
          <c:spPr>
            <a:solidFill>
              <a:schemeClr val="accent1"/>
            </a:solidFill>
            <a:ln w="25400" cap="flat" cmpd="sng" algn="ctr">
              <a:solidFill>
                <a:schemeClr val="accent1">
                  <a:shade val="50000"/>
                </a:schemeClr>
              </a:solidFill>
              <a:prstDash val="solid"/>
            </a:ln>
            <a:effectLst/>
          </c:spPr>
          <c:invertIfNegative val="0"/>
          <c:cat>
            <c:strRef>
              <c:f>DICIEMBRE!$AA$78:$AA$85</c:f>
              <c:strCache>
                <c:ptCount val="8"/>
                <c:pt idx="0">
                  <c:v>22: EDUCACION</c:v>
                </c:pt>
                <c:pt idx="1">
                  <c:v>20: SALUD</c:v>
                </c:pt>
                <c:pt idx="2">
                  <c:v>24: PREVISION SOCIAL</c:v>
                </c:pt>
                <c:pt idx="3">
                  <c:v>03: PLANEAMIENTO</c:v>
                </c:pt>
                <c:pt idx="4">
                  <c:v>25: DEUDA PUBLICA</c:v>
                </c:pt>
                <c:pt idx="5">
                  <c:v>15: TRANSPORTE</c:v>
                </c:pt>
                <c:pt idx="6">
                  <c:v>10: AGROPECUARIA</c:v>
                </c:pt>
                <c:pt idx="7">
                  <c:v>OTRAS</c:v>
                </c:pt>
              </c:strCache>
            </c:strRef>
          </c:cat>
          <c:val>
            <c:numRef>
              <c:f>DICIEMBRE!$AC$78:$AC$85</c:f>
              <c:numCache>
                <c:formatCode>#,##0</c:formatCode>
                <c:ptCount val="8"/>
                <c:pt idx="0">
                  <c:v>1462805954</c:v>
                </c:pt>
                <c:pt idx="1">
                  <c:v>788696468</c:v>
                </c:pt>
                <c:pt idx="2">
                  <c:v>91711526</c:v>
                </c:pt>
                <c:pt idx="3">
                  <c:v>45720198</c:v>
                </c:pt>
                <c:pt idx="4">
                  <c:v>64258699</c:v>
                </c:pt>
                <c:pt idx="5">
                  <c:v>43140997</c:v>
                </c:pt>
                <c:pt idx="6">
                  <c:v>23909213</c:v>
                </c:pt>
                <c:pt idx="7">
                  <c:v>33198870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2537984"/>
        <c:axId val="92539520"/>
      </c:barChart>
      <c:lineChart>
        <c:grouping val="standard"/>
        <c:varyColors val="0"/>
        <c:ser>
          <c:idx val="2"/>
          <c:order val="1"/>
          <c:tx>
            <c:strRef>
              <c:f>DICIEMBRE!$AE$77</c:f>
              <c:strCache>
                <c:ptCount val="1"/>
                <c:pt idx="0">
                  <c:v>Avance % </c:v>
                </c:pt>
              </c:strCache>
            </c:strRef>
          </c:tx>
          <c:marker>
            <c:symbol val="none"/>
          </c:marker>
          <c:dLbls>
            <c:txPr>
              <a:bodyPr/>
              <a:lstStyle/>
              <a:p>
                <a:pPr>
                  <a:defRPr sz="2400">
                    <a:latin typeface="Berlin Sans FB Demi" panose="020E0802020502020306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DICIEMBRE!$AA$78:$AA$85</c:f>
              <c:strCache>
                <c:ptCount val="8"/>
                <c:pt idx="0">
                  <c:v>22: EDUCACION</c:v>
                </c:pt>
                <c:pt idx="1">
                  <c:v>20: SALUD</c:v>
                </c:pt>
                <c:pt idx="2">
                  <c:v>24: PREVISION SOCIAL</c:v>
                </c:pt>
                <c:pt idx="3">
                  <c:v>03: PLANEAMIENTO</c:v>
                </c:pt>
                <c:pt idx="4">
                  <c:v>25: DEUDA PUBLICA</c:v>
                </c:pt>
                <c:pt idx="5">
                  <c:v>15: TRANSPORTE</c:v>
                </c:pt>
                <c:pt idx="6">
                  <c:v>10: AGROPECUARIA</c:v>
                </c:pt>
                <c:pt idx="7">
                  <c:v>OTRAS</c:v>
                </c:pt>
              </c:strCache>
            </c:strRef>
          </c:cat>
          <c:val>
            <c:numRef>
              <c:f>DICIEMBRE!$AE$78:$AE$85</c:f>
              <c:numCache>
                <c:formatCode>0.00%</c:formatCode>
                <c:ptCount val="8"/>
                <c:pt idx="0">
                  <c:v>0.9950652682399459</c:v>
                </c:pt>
                <c:pt idx="1">
                  <c:v>0.94513821887687222</c:v>
                </c:pt>
                <c:pt idx="2">
                  <c:v>0.99889007407858421</c:v>
                </c:pt>
                <c:pt idx="3">
                  <c:v>0.86057722234711231</c:v>
                </c:pt>
                <c:pt idx="4">
                  <c:v>0.78407272142251117</c:v>
                </c:pt>
                <c:pt idx="5">
                  <c:v>0.48326395887420032</c:v>
                </c:pt>
                <c:pt idx="6">
                  <c:v>0.79600478694133514</c:v>
                </c:pt>
                <c:pt idx="7">
                  <c:v>0.57537169186782566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555136"/>
        <c:axId val="92553600"/>
      </c:lineChart>
      <c:catAx>
        <c:axId val="92537984"/>
        <c:scaling>
          <c:orientation val="minMax"/>
        </c:scaling>
        <c:delete val="0"/>
        <c:axPos val="b"/>
        <c:majorTickMark val="out"/>
        <c:minorTickMark val="none"/>
        <c:tickLblPos val="nextTo"/>
        <c:crossAx val="92539520"/>
        <c:crosses val="autoZero"/>
        <c:auto val="1"/>
        <c:lblAlgn val="ctr"/>
        <c:lblOffset val="100"/>
        <c:noMultiLvlLbl val="0"/>
      </c:catAx>
      <c:valAx>
        <c:axId val="92539520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92537984"/>
        <c:crosses val="autoZero"/>
        <c:crossBetween val="between"/>
      </c:valAx>
      <c:valAx>
        <c:axId val="92553600"/>
        <c:scaling>
          <c:orientation val="minMax"/>
        </c:scaling>
        <c:delete val="0"/>
        <c:axPos val="r"/>
        <c:numFmt formatCode="0.00%" sourceLinked="1"/>
        <c:majorTickMark val="out"/>
        <c:minorTickMark val="none"/>
        <c:tickLblPos val="nextTo"/>
        <c:crossAx val="92555136"/>
        <c:crosses val="max"/>
        <c:crossBetween val="between"/>
      </c:valAx>
      <c:catAx>
        <c:axId val="92555136"/>
        <c:scaling>
          <c:orientation val="minMax"/>
        </c:scaling>
        <c:delete val="1"/>
        <c:axPos val="b"/>
        <c:majorTickMark val="out"/>
        <c:minorTickMark val="none"/>
        <c:tickLblPos val="nextTo"/>
        <c:crossAx val="92553600"/>
        <c:crosses val="autoZero"/>
        <c:auto val="1"/>
        <c:lblAlgn val="ctr"/>
        <c:lblOffset val="100"/>
        <c:noMultiLvlLbl val="0"/>
      </c:catAx>
      <c:spPr>
        <a:solidFill>
          <a:schemeClr val="bg1">
            <a:lumMod val="95000"/>
          </a:schemeClr>
        </a:solidFill>
      </c:spPr>
    </c:plotArea>
    <c:legend>
      <c:legendPos val="r"/>
      <c:layout>
        <c:manualLayout>
          <c:xMode val="edge"/>
          <c:yMode val="edge"/>
          <c:x val="0.73445577463392364"/>
          <c:y val="0.29532334574261143"/>
          <c:w val="8.3546006174289478E-2"/>
          <c:h val="4.5399356747461435E-2"/>
        </c:manualLayout>
      </c:layout>
      <c:overlay val="0"/>
    </c:legend>
    <c:plotVisOnly val="1"/>
    <c:dispBlanksAs val="gap"/>
    <c:showDLblsOverMax val="0"/>
  </c:chart>
  <c:spPr>
    <a:ln>
      <a:solidFill>
        <a:sysClr val="windowText" lastClr="000000"/>
      </a:solidFill>
    </a:ln>
  </c:spPr>
  <c:txPr>
    <a:bodyPr/>
    <a:lstStyle/>
    <a:p>
      <a:pPr>
        <a:defRPr>
          <a:latin typeface="Verdana" panose="020B0604030504040204" pitchFamily="34" charset="0"/>
          <a:ea typeface="Verdana" panose="020B0604030504040204" pitchFamily="34" charset="0"/>
        </a:defRPr>
      </a:pPr>
      <a:endParaRPr lang="es-PE"/>
    </a:p>
  </c:txPr>
  <c:printSettings>
    <c:headerFooter/>
    <c:pageMargins b="0.75" l="0.7" r="0.7" t="0.75" header="0.3" footer="0.3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s-PE" sz="1800" b="1" i="0" baseline="0">
                <a:effectLst/>
              </a:rPr>
              <a:t>Gráfico N° 06</a:t>
            </a:r>
            <a:endParaRPr lang="es-PE">
              <a:effectLst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s-PE"/>
              <a:t>PLIEGO 445 GOBIERNO REGIONAL DE CAJAMARCA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s-PE"/>
              <a:t>PROYECTOS POR FUNCIÓN, EJECUCIÓN A NIVEL DE PLIEGO 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s-PE"/>
              <a:t>ENERO - DICIEMBRE 2022</a:t>
            </a:r>
          </a:p>
        </c:rich>
      </c:tx>
      <c:layout>
        <c:manualLayout>
          <c:xMode val="edge"/>
          <c:yMode val="edge"/>
          <c:x val="0.17374931572476937"/>
          <c:y val="2.3070693187990213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797637878141543"/>
          <c:y val="0.18835828656881179"/>
          <c:w val="0.76924851311415343"/>
          <c:h val="0.7293472181328076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DICIEMBRE!$AC$151</c:f>
              <c:strCache>
                <c:ptCount val="1"/>
                <c:pt idx="0">
                  <c:v>PIM</c:v>
                </c:pt>
              </c:strCache>
            </c:strRef>
          </c:tx>
          <c:spPr>
            <a:solidFill>
              <a:schemeClr val="accent1"/>
            </a:solidFill>
            <a:ln w="25400" cap="flat" cmpd="sng" algn="ctr">
              <a:solidFill>
                <a:schemeClr val="accent1">
                  <a:shade val="50000"/>
                </a:schemeClr>
              </a:solidFill>
              <a:prstDash val="solid"/>
            </a:ln>
            <a:effectLst/>
          </c:spPr>
          <c:invertIfNegative val="0"/>
          <c:cat>
            <c:strRef>
              <c:f>DICIEMBRE!$AA$152:$AA$157</c:f>
              <c:strCache>
                <c:ptCount val="6"/>
                <c:pt idx="0">
                  <c:v>20: SALUD</c:v>
                </c:pt>
                <c:pt idx="1">
                  <c:v>15: TRANSPORTE</c:v>
                </c:pt>
                <c:pt idx="2">
                  <c:v>22: EDUCACION</c:v>
                </c:pt>
                <c:pt idx="3">
                  <c:v>18: SANEAMIENTO</c:v>
                </c:pt>
                <c:pt idx="4">
                  <c:v>10: AGROPECUARIA</c:v>
                </c:pt>
                <c:pt idx="5">
                  <c:v>OTROS</c:v>
                </c:pt>
              </c:strCache>
            </c:strRef>
          </c:cat>
          <c:val>
            <c:numRef>
              <c:f>DICIEMBRE!$AC$152:$AC$157</c:f>
              <c:numCache>
                <c:formatCode>#,##0</c:formatCode>
                <c:ptCount val="6"/>
                <c:pt idx="0">
                  <c:v>281919297</c:v>
                </c:pt>
                <c:pt idx="1">
                  <c:v>214282916</c:v>
                </c:pt>
                <c:pt idx="2">
                  <c:v>166611125</c:v>
                </c:pt>
                <c:pt idx="3">
                  <c:v>82400384</c:v>
                </c:pt>
                <c:pt idx="4">
                  <c:v>63262785</c:v>
                </c:pt>
                <c:pt idx="5">
                  <c:v>61760449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2578560"/>
        <c:axId val="92580096"/>
      </c:barChart>
      <c:lineChart>
        <c:grouping val="standard"/>
        <c:varyColors val="0"/>
        <c:ser>
          <c:idx val="2"/>
          <c:order val="1"/>
          <c:tx>
            <c:strRef>
              <c:f>DICIEMBRE!$AE$151</c:f>
              <c:strCache>
                <c:ptCount val="1"/>
                <c:pt idx="0">
                  <c:v>Avance % </c:v>
                </c:pt>
              </c:strCache>
            </c:strRef>
          </c:tx>
          <c:marker>
            <c:symbol val="none"/>
          </c:marker>
          <c:dLbls>
            <c:txPr>
              <a:bodyPr/>
              <a:lstStyle/>
              <a:p>
                <a:pPr>
                  <a:defRPr sz="2400">
                    <a:latin typeface="Berlin Sans FB Demi" panose="020E0802020502020306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DICIEMBRE!$B$133:$B$146</c:f>
              <c:strCache>
                <c:ptCount val="14"/>
                <c:pt idx="0">
                  <c:v>03: PLANEAMIENTO, GESTION Y RESERVA DE CONTINGENCIA</c:v>
                </c:pt>
                <c:pt idx="1">
                  <c:v>05: ORDEN PUBLICO Y SEGURIDAD</c:v>
                </c:pt>
                <c:pt idx="2">
                  <c:v>09: TURISMO</c:v>
                </c:pt>
                <c:pt idx="3">
                  <c:v>10: AGROPECUARIA</c:v>
                </c:pt>
                <c:pt idx="4">
                  <c:v>11: PESCA</c:v>
                </c:pt>
                <c:pt idx="5">
                  <c:v>12: ENERGIA</c:v>
                </c:pt>
                <c:pt idx="6">
                  <c:v>14: INDUSTRIA</c:v>
                </c:pt>
                <c:pt idx="7">
                  <c:v>15: TRANSPORTE</c:v>
                </c:pt>
                <c:pt idx="8">
                  <c:v>17: AMBIENTE</c:v>
                </c:pt>
                <c:pt idx="9">
                  <c:v>18: SANEAMIENTO</c:v>
                </c:pt>
                <c:pt idx="10">
                  <c:v>20: SALUD</c:v>
                </c:pt>
                <c:pt idx="11">
                  <c:v>21: CULTURA Y DEPORTE</c:v>
                </c:pt>
                <c:pt idx="12">
                  <c:v>22: EDUCACION</c:v>
                </c:pt>
                <c:pt idx="13">
                  <c:v>23: PROTECCION SOCIAL</c:v>
                </c:pt>
              </c:strCache>
            </c:strRef>
          </c:cat>
          <c:val>
            <c:numRef>
              <c:f>DICIEMBRE!$AE$152:$AE$157</c:f>
              <c:numCache>
                <c:formatCode>0.00%</c:formatCode>
                <c:ptCount val="6"/>
                <c:pt idx="0">
                  <c:v>0.50296800009401277</c:v>
                </c:pt>
                <c:pt idx="1">
                  <c:v>0.34627785259371774</c:v>
                </c:pt>
                <c:pt idx="2">
                  <c:v>0.33157513341320993</c:v>
                </c:pt>
                <c:pt idx="3">
                  <c:v>0.53068942008813935</c:v>
                </c:pt>
                <c:pt idx="4">
                  <c:v>0.46165469952042104</c:v>
                </c:pt>
                <c:pt idx="5">
                  <c:v>0.28711758556029926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591616"/>
        <c:axId val="92590080"/>
      </c:lineChart>
      <c:catAx>
        <c:axId val="92578560"/>
        <c:scaling>
          <c:orientation val="minMax"/>
        </c:scaling>
        <c:delete val="0"/>
        <c:axPos val="b"/>
        <c:majorTickMark val="out"/>
        <c:minorTickMark val="none"/>
        <c:tickLblPos val="nextTo"/>
        <c:crossAx val="92580096"/>
        <c:crosses val="autoZero"/>
        <c:auto val="1"/>
        <c:lblAlgn val="ctr"/>
        <c:lblOffset val="100"/>
        <c:noMultiLvlLbl val="0"/>
      </c:catAx>
      <c:valAx>
        <c:axId val="92580096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92578560"/>
        <c:crosses val="autoZero"/>
        <c:crossBetween val="between"/>
      </c:valAx>
      <c:valAx>
        <c:axId val="92590080"/>
        <c:scaling>
          <c:orientation val="minMax"/>
        </c:scaling>
        <c:delete val="0"/>
        <c:axPos val="r"/>
        <c:numFmt formatCode="0.00%" sourceLinked="1"/>
        <c:majorTickMark val="out"/>
        <c:minorTickMark val="none"/>
        <c:tickLblPos val="nextTo"/>
        <c:crossAx val="92591616"/>
        <c:crosses val="max"/>
        <c:crossBetween val="between"/>
      </c:valAx>
      <c:catAx>
        <c:axId val="92591616"/>
        <c:scaling>
          <c:orientation val="minMax"/>
        </c:scaling>
        <c:delete val="1"/>
        <c:axPos val="b"/>
        <c:majorTickMark val="out"/>
        <c:minorTickMark val="none"/>
        <c:tickLblPos val="nextTo"/>
        <c:crossAx val="92590080"/>
        <c:crosses val="autoZero"/>
        <c:auto val="1"/>
        <c:lblAlgn val="ctr"/>
        <c:lblOffset val="100"/>
        <c:noMultiLvlLbl val="0"/>
      </c:catAx>
      <c:spPr>
        <a:solidFill>
          <a:schemeClr val="bg1">
            <a:lumMod val="95000"/>
          </a:schemeClr>
        </a:solidFill>
      </c:spPr>
    </c:plotArea>
    <c:legend>
      <c:legendPos val="r"/>
      <c:layout>
        <c:manualLayout>
          <c:xMode val="edge"/>
          <c:yMode val="edge"/>
          <c:x val="0.73445577463392364"/>
          <c:y val="0.29532334574261143"/>
          <c:w val="8.1797899396555282E-2"/>
          <c:h val="4.6532678018858915E-2"/>
        </c:manualLayout>
      </c:layout>
      <c:overlay val="0"/>
    </c:legend>
    <c:plotVisOnly val="1"/>
    <c:dispBlanksAs val="gap"/>
    <c:showDLblsOverMax val="0"/>
  </c:chart>
  <c:spPr>
    <a:ln>
      <a:solidFill>
        <a:sysClr val="windowText" lastClr="000000"/>
      </a:solidFill>
    </a:ln>
  </c:spPr>
  <c:txPr>
    <a:bodyPr/>
    <a:lstStyle/>
    <a:p>
      <a:pPr>
        <a:defRPr>
          <a:latin typeface="Verdana" panose="020B0604030504040204" pitchFamily="34" charset="0"/>
          <a:ea typeface="Verdana" panose="020B0604030504040204" pitchFamily="34" charset="0"/>
        </a:defRPr>
      </a:pPr>
      <a:endParaRPr lang="es-PE"/>
    </a:p>
  </c:txPr>
  <c:printSettings>
    <c:headerFooter/>
    <c:pageMargins b="0.75" l="0.7" r="0.7" t="0.75" header="0.3" footer="0.3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s-PE" sz="1800" b="1" i="0" baseline="0">
                <a:effectLst/>
              </a:rPr>
              <a:t>Gráfico N° 08</a:t>
            </a:r>
            <a:endParaRPr lang="es-PE" sz="1400">
              <a:effectLst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s-PE" sz="1400"/>
              <a:t>PLIEGO 445 GOBIERNO REGIONAL DE CAJAMARCA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s-PE" sz="1400"/>
              <a:t>EVOLUCIÓN MENSUAL DE EJECUCIÓN PRESUPUESTAL POR MES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s-PE" sz="1400"/>
              <a:t>ENERO - DICIEMBRE 2022</a:t>
            </a:r>
          </a:p>
        </c:rich>
      </c:tx>
      <c:layout>
        <c:manualLayout>
          <c:xMode val="edge"/>
          <c:yMode val="edge"/>
          <c:x val="0.22037178063862745"/>
          <c:y val="4.299056836577955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3516081375964001"/>
          <c:y val="0.22035540967148615"/>
          <c:w val="0.77794435559290331"/>
          <c:h val="0.64209576563737925"/>
        </c:manualLayout>
      </c:layout>
      <c:lineChart>
        <c:grouping val="standard"/>
        <c:varyColors val="0"/>
        <c:ser>
          <c:idx val="0"/>
          <c:order val="0"/>
          <c:tx>
            <c:strRef>
              <c:f>DICIEMBRE!$C$207</c:f>
              <c:strCache>
                <c:ptCount val="1"/>
                <c:pt idx="0">
                  <c:v>PROYECTOS</c:v>
                </c:pt>
              </c:strCache>
            </c:strRef>
          </c:tx>
          <c:cat>
            <c:strRef>
              <c:f>DICIEMBRE!$B$208:$B$219</c:f>
              <c:strCache>
                <c:ptCount val="12"/>
                <c:pt idx="0">
                  <c:v>1: 'Enero</c:v>
                </c:pt>
                <c:pt idx="1">
                  <c:v>2: 'Febrero</c:v>
                </c:pt>
                <c:pt idx="2">
                  <c:v>3: 'Marzo</c:v>
                </c:pt>
                <c:pt idx="3">
                  <c:v>4: 'Abril</c:v>
                </c:pt>
                <c:pt idx="4">
                  <c:v>5: 'Mayo</c:v>
                </c:pt>
                <c:pt idx="5">
                  <c:v>6: 'Junio</c:v>
                </c:pt>
                <c:pt idx="6">
                  <c:v>7: 'Julio</c:v>
                </c:pt>
                <c:pt idx="7">
                  <c:v>8: 'Agosto</c:v>
                </c:pt>
                <c:pt idx="8">
                  <c:v>9: 'Setiembre</c:v>
                </c:pt>
                <c:pt idx="9">
                  <c:v>10: 'Octubre</c:v>
                </c:pt>
                <c:pt idx="10">
                  <c:v>11: 'Noviembre</c:v>
                </c:pt>
                <c:pt idx="11">
                  <c:v>12: 'Diciembre</c:v>
                </c:pt>
              </c:strCache>
            </c:strRef>
          </c:cat>
          <c:val>
            <c:numRef>
              <c:f>DICIEMBRE!$C$208:$C$219</c:f>
              <c:numCache>
                <c:formatCode>#,##0</c:formatCode>
                <c:ptCount val="12"/>
                <c:pt idx="0">
                  <c:v>2886960</c:v>
                </c:pt>
                <c:pt idx="1">
                  <c:v>15292357</c:v>
                </c:pt>
                <c:pt idx="2">
                  <c:v>21339913</c:v>
                </c:pt>
                <c:pt idx="3">
                  <c:v>27490724</c:v>
                </c:pt>
                <c:pt idx="4">
                  <c:v>27216235</c:v>
                </c:pt>
                <c:pt idx="5">
                  <c:v>23452803</c:v>
                </c:pt>
                <c:pt idx="6">
                  <c:v>33471944</c:v>
                </c:pt>
                <c:pt idx="7">
                  <c:v>20346303</c:v>
                </c:pt>
                <c:pt idx="8">
                  <c:v>33528159</c:v>
                </c:pt>
                <c:pt idx="9">
                  <c:v>56629097</c:v>
                </c:pt>
                <c:pt idx="10">
                  <c:v>27112954</c:v>
                </c:pt>
                <c:pt idx="11">
                  <c:v>73141552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DICIEMBRE!$D$207</c:f>
              <c:strCache>
                <c:ptCount val="1"/>
                <c:pt idx="0">
                  <c:v>ACTIVIDADES</c:v>
                </c:pt>
              </c:strCache>
            </c:strRef>
          </c:tx>
          <c:cat>
            <c:strRef>
              <c:f>DICIEMBRE!$B$208:$B$219</c:f>
              <c:strCache>
                <c:ptCount val="12"/>
                <c:pt idx="0">
                  <c:v>1: 'Enero</c:v>
                </c:pt>
                <c:pt idx="1">
                  <c:v>2: 'Febrero</c:v>
                </c:pt>
                <c:pt idx="2">
                  <c:v>3: 'Marzo</c:v>
                </c:pt>
                <c:pt idx="3">
                  <c:v>4: 'Abril</c:v>
                </c:pt>
                <c:pt idx="4">
                  <c:v>5: 'Mayo</c:v>
                </c:pt>
                <c:pt idx="5">
                  <c:v>6: 'Junio</c:v>
                </c:pt>
                <c:pt idx="6">
                  <c:v>7: 'Julio</c:v>
                </c:pt>
                <c:pt idx="7">
                  <c:v>8: 'Agosto</c:v>
                </c:pt>
                <c:pt idx="8">
                  <c:v>9: 'Setiembre</c:v>
                </c:pt>
                <c:pt idx="9">
                  <c:v>10: 'Octubre</c:v>
                </c:pt>
                <c:pt idx="10">
                  <c:v>11: 'Noviembre</c:v>
                </c:pt>
                <c:pt idx="11">
                  <c:v>12: 'Diciembre</c:v>
                </c:pt>
              </c:strCache>
            </c:strRef>
          </c:cat>
          <c:val>
            <c:numRef>
              <c:f>DICIEMBRE!$D$208:$D$219</c:f>
              <c:numCache>
                <c:formatCode>#,##0</c:formatCode>
                <c:ptCount val="12"/>
                <c:pt idx="0">
                  <c:v>166808773</c:v>
                </c:pt>
                <c:pt idx="1">
                  <c:v>163606572</c:v>
                </c:pt>
                <c:pt idx="2">
                  <c:v>191170229</c:v>
                </c:pt>
                <c:pt idx="3">
                  <c:v>183237554</c:v>
                </c:pt>
                <c:pt idx="4">
                  <c:v>186648279</c:v>
                </c:pt>
                <c:pt idx="5">
                  <c:v>204177820</c:v>
                </c:pt>
                <c:pt idx="6">
                  <c:v>224075592</c:v>
                </c:pt>
                <c:pt idx="7">
                  <c:v>193560412</c:v>
                </c:pt>
                <c:pt idx="8">
                  <c:v>195654712</c:v>
                </c:pt>
                <c:pt idx="9">
                  <c:v>185793586</c:v>
                </c:pt>
                <c:pt idx="10">
                  <c:v>203964945</c:v>
                </c:pt>
                <c:pt idx="11">
                  <c:v>342637113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585408"/>
        <c:axId val="100827136"/>
      </c:lineChart>
      <c:catAx>
        <c:axId val="97585408"/>
        <c:scaling>
          <c:orientation val="minMax"/>
        </c:scaling>
        <c:delete val="0"/>
        <c:axPos val="b"/>
        <c:majorTickMark val="none"/>
        <c:minorTickMark val="none"/>
        <c:tickLblPos val="nextTo"/>
        <c:crossAx val="100827136"/>
        <c:crosses val="autoZero"/>
        <c:auto val="1"/>
        <c:lblAlgn val="ctr"/>
        <c:lblOffset val="100"/>
        <c:noMultiLvlLbl val="0"/>
      </c:catAx>
      <c:valAx>
        <c:axId val="100827136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crossAx val="97585408"/>
        <c:crosses val="autoZero"/>
        <c:crossBetween val="between"/>
      </c:valAx>
      <c:dTable>
        <c:showHorzBorder val="1"/>
        <c:showVertBorder val="1"/>
        <c:showOutline val="1"/>
        <c:showKeys val="1"/>
      </c:dTable>
      <c:spPr>
        <a:solidFill>
          <a:schemeClr val="bg1">
            <a:lumMod val="95000"/>
          </a:schemeClr>
        </a:solidFill>
      </c:spPr>
    </c:plotArea>
    <c:plotVisOnly val="1"/>
    <c:dispBlanksAs val="gap"/>
    <c:showDLblsOverMax val="0"/>
  </c:chart>
  <c:spPr>
    <a:ln>
      <a:solidFill>
        <a:sysClr val="windowText" lastClr="000000"/>
      </a:solidFill>
    </a:ln>
  </c:spPr>
  <c:txPr>
    <a:bodyPr/>
    <a:lstStyle/>
    <a:p>
      <a:pPr>
        <a:defRPr>
          <a:latin typeface="Verdana" panose="020B0604030504040204" pitchFamily="34" charset="0"/>
          <a:ea typeface="Verdana" panose="020B0604030504040204" pitchFamily="34" charset="0"/>
        </a:defRPr>
      </a:pPr>
      <a:endParaRPr lang="es-PE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s-PE" sz="1800" b="1" i="0" baseline="0">
                <a:effectLst/>
              </a:rPr>
              <a:t>Gráfico N° 03</a:t>
            </a:r>
            <a:endParaRPr lang="es-PE">
              <a:effectLst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s-PE"/>
              <a:t>PLIEGO 445 GOBIERNO REGIONAL DE CAJAMARCA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s-PE"/>
              <a:t>EJECUCIÓN POR FUENTE DE FINANCIAMIENTPO  NIVEL DE PLIEGO,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s-PE"/>
              <a:t>ENERO - DICIEMBRE 2022</a:t>
            </a:r>
          </a:p>
        </c:rich>
      </c:tx>
      <c:layout>
        <c:manualLayout>
          <c:xMode val="edge"/>
          <c:yMode val="edge"/>
          <c:x val="0.10549535161239383"/>
          <c:y val="2.5043622266348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47205117614583"/>
          <c:y val="0.16554871735134996"/>
          <c:w val="0.77467389273811538"/>
          <c:h val="0.7919228296791005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DICIEMBRE!$C$17</c:f>
              <c:strCache>
                <c:ptCount val="1"/>
                <c:pt idx="0">
                  <c:v>PIA</c:v>
                </c:pt>
              </c:strCache>
            </c:strRef>
          </c:tx>
          <c:invertIfNegative val="0"/>
          <c:cat>
            <c:strRef>
              <c:f>DICIEMBRE!$B$18:$B$22</c:f>
              <c:strCache>
                <c:ptCount val="5"/>
                <c:pt idx="0">
                  <c:v>1: RECURSOS ORDINARIOS</c:v>
                </c:pt>
                <c:pt idx="1">
                  <c:v>2: RECURSOS DIRECTAMENTE RECAUDADOS</c:v>
                </c:pt>
                <c:pt idx="2">
                  <c:v>3: RECURSOS POR OPERACIONES OFICIALES DE CREDITO</c:v>
                </c:pt>
                <c:pt idx="3">
                  <c:v>4: DONACIONES Y TRANSFERENCIAS</c:v>
                </c:pt>
                <c:pt idx="4">
                  <c:v>5: RECURSOS DETERMINADOS</c:v>
                </c:pt>
              </c:strCache>
            </c:strRef>
          </c:cat>
          <c:val>
            <c:numRef>
              <c:f>DICIEMBRE!$C$18:$C$22</c:f>
              <c:numCache>
                <c:formatCode>#,##0</c:formatCode>
                <c:ptCount val="5"/>
                <c:pt idx="0">
                  <c:v>1986566471</c:v>
                </c:pt>
                <c:pt idx="1">
                  <c:v>9869154</c:v>
                </c:pt>
                <c:pt idx="2">
                  <c:v>40091954</c:v>
                </c:pt>
                <c:pt idx="3">
                  <c:v>2146353</c:v>
                </c:pt>
                <c:pt idx="4">
                  <c:v>371703833</c:v>
                </c:pt>
              </c:numCache>
            </c:numRef>
          </c:val>
        </c:ser>
        <c:ser>
          <c:idx val="1"/>
          <c:order val="1"/>
          <c:tx>
            <c:strRef>
              <c:f>DICIEMBRE!$D$17</c:f>
              <c:strCache>
                <c:ptCount val="1"/>
                <c:pt idx="0">
                  <c:v>PIM</c:v>
                </c:pt>
              </c:strCache>
            </c:strRef>
          </c:tx>
          <c:invertIfNegative val="0"/>
          <c:cat>
            <c:strRef>
              <c:f>DICIEMBRE!$B$18:$B$22</c:f>
              <c:strCache>
                <c:ptCount val="5"/>
                <c:pt idx="0">
                  <c:v>1: RECURSOS ORDINARIOS</c:v>
                </c:pt>
                <c:pt idx="1">
                  <c:v>2: RECURSOS DIRECTAMENTE RECAUDADOS</c:v>
                </c:pt>
                <c:pt idx="2">
                  <c:v>3: RECURSOS POR OPERACIONES OFICIALES DE CREDITO</c:v>
                </c:pt>
                <c:pt idx="3">
                  <c:v>4: DONACIONES Y TRANSFERENCIAS</c:v>
                </c:pt>
                <c:pt idx="4">
                  <c:v>5: RECURSOS DETERMINADOS</c:v>
                </c:pt>
              </c:strCache>
            </c:strRef>
          </c:cat>
          <c:val>
            <c:numRef>
              <c:f>DICIEMBRE!$D$18:$D$22</c:f>
              <c:numCache>
                <c:formatCode>#,##0</c:formatCode>
                <c:ptCount val="5"/>
                <c:pt idx="0">
                  <c:v>2402163825</c:v>
                </c:pt>
                <c:pt idx="1">
                  <c:v>20523837</c:v>
                </c:pt>
                <c:pt idx="2">
                  <c:v>317547049</c:v>
                </c:pt>
                <c:pt idx="3">
                  <c:v>100089430</c:v>
                </c:pt>
                <c:pt idx="4">
                  <c:v>583354740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0852096"/>
        <c:axId val="100853632"/>
      </c:barChart>
      <c:lineChart>
        <c:grouping val="standard"/>
        <c:varyColors val="0"/>
        <c:ser>
          <c:idx val="2"/>
          <c:order val="2"/>
          <c:tx>
            <c:strRef>
              <c:f>DICIEMBRE!$G$17</c:f>
              <c:strCache>
                <c:ptCount val="1"/>
                <c:pt idx="0">
                  <c:v>Avance % </c:v>
                </c:pt>
              </c:strCache>
            </c:strRef>
          </c:tx>
          <c:marker>
            <c:symbol val="none"/>
          </c:marker>
          <c:dLbls>
            <c:txPr>
              <a:bodyPr/>
              <a:lstStyle/>
              <a:p>
                <a:pPr>
                  <a:defRPr sz="3600" b="1">
                    <a:latin typeface="Berlin Sans FB" panose="020E0602020502020306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DICIEMBRE!$B$18:$B$22</c:f>
              <c:strCache>
                <c:ptCount val="5"/>
                <c:pt idx="0">
                  <c:v>1: RECURSOS ORDINARIOS</c:v>
                </c:pt>
                <c:pt idx="1">
                  <c:v>2: RECURSOS DIRECTAMENTE RECAUDADOS</c:v>
                </c:pt>
                <c:pt idx="2">
                  <c:v>3: RECURSOS POR OPERACIONES OFICIALES DE CREDITO</c:v>
                </c:pt>
                <c:pt idx="3">
                  <c:v>4: DONACIONES Y TRANSFERENCIAS</c:v>
                </c:pt>
                <c:pt idx="4">
                  <c:v>5: RECURSOS DETERMINADOS</c:v>
                </c:pt>
              </c:strCache>
            </c:strRef>
          </c:cat>
          <c:val>
            <c:numRef>
              <c:f>DICIEMBRE!$G$18:$G$22</c:f>
              <c:numCache>
                <c:formatCode>0%</c:formatCode>
                <c:ptCount val="5"/>
                <c:pt idx="0">
                  <c:v>0.95959397898267829</c:v>
                </c:pt>
                <c:pt idx="1">
                  <c:v>0.69032150274824344</c:v>
                </c:pt>
                <c:pt idx="2">
                  <c:v>0.43479334616647625</c:v>
                </c:pt>
                <c:pt idx="3">
                  <c:v>0.7964325903344639</c:v>
                </c:pt>
                <c:pt idx="4">
                  <c:v>0.45631371916168884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858752"/>
        <c:axId val="100855168"/>
      </c:lineChart>
      <c:catAx>
        <c:axId val="100852096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s-PE"/>
          </a:p>
        </c:txPr>
        <c:crossAx val="100853632"/>
        <c:crosses val="autoZero"/>
        <c:auto val="1"/>
        <c:lblAlgn val="ctr"/>
        <c:lblOffset val="100"/>
        <c:noMultiLvlLbl val="0"/>
      </c:catAx>
      <c:valAx>
        <c:axId val="100853632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crossAx val="100852096"/>
        <c:crosses val="autoZero"/>
        <c:crossBetween val="between"/>
      </c:valAx>
      <c:valAx>
        <c:axId val="100855168"/>
        <c:scaling>
          <c:orientation val="minMax"/>
        </c:scaling>
        <c:delete val="0"/>
        <c:axPos val="r"/>
        <c:numFmt formatCode="0%" sourceLinked="1"/>
        <c:majorTickMark val="out"/>
        <c:minorTickMark val="none"/>
        <c:tickLblPos val="nextTo"/>
        <c:crossAx val="104858752"/>
        <c:crosses val="max"/>
        <c:crossBetween val="between"/>
      </c:valAx>
      <c:catAx>
        <c:axId val="104858752"/>
        <c:scaling>
          <c:orientation val="minMax"/>
        </c:scaling>
        <c:delete val="1"/>
        <c:axPos val="b"/>
        <c:majorTickMark val="out"/>
        <c:minorTickMark val="none"/>
        <c:tickLblPos val="nextTo"/>
        <c:crossAx val="100855168"/>
        <c:crosses val="autoZero"/>
        <c:auto val="1"/>
        <c:lblAlgn val="ctr"/>
        <c:lblOffset val="100"/>
        <c:noMultiLvlLbl val="0"/>
      </c:catAx>
      <c:spPr>
        <a:solidFill>
          <a:schemeClr val="bg1">
            <a:lumMod val="95000"/>
          </a:schemeClr>
        </a:solidFill>
      </c:spPr>
    </c:plotArea>
    <c:legend>
      <c:legendPos val="r"/>
      <c:layout>
        <c:manualLayout>
          <c:xMode val="edge"/>
          <c:yMode val="edge"/>
          <c:x val="0.73715437918173987"/>
          <c:y val="0.20693432375840928"/>
          <c:w val="8.1203094922065872E-2"/>
          <c:h val="9.3717462803332971E-2"/>
        </c:manualLayout>
      </c:layout>
      <c:overlay val="0"/>
    </c:legend>
    <c:plotVisOnly val="1"/>
    <c:dispBlanksAs val="gap"/>
    <c:showDLblsOverMax val="0"/>
  </c:chart>
  <c:spPr>
    <a:ln>
      <a:solidFill>
        <a:sysClr val="windowText" lastClr="000000"/>
      </a:solidFill>
    </a:ln>
  </c:spPr>
  <c:txPr>
    <a:bodyPr/>
    <a:lstStyle/>
    <a:p>
      <a:pPr>
        <a:defRPr>
          <a:latin typeface="Verdana" panose="020B0604030504040204" pitchFamily="34" charset="0"/>
          <a:ea typeface="Verdana" panose="020B0604030504040204" pitchFamily="34" charset="0"/>
        </a:defRPr>
      </a:pPr>
      <a:endParaRPr lang="es-PE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.xml"/><Relationship Id="rId3" Type="http://schemas.openxmlformats.org/officeDocument/2006/relationships/image" Target="../media/image1.png"/><Relationship Id="rId7" Type="http://schemas.openxmlformats.org/officeDocument/2006/relationships/chart" Target="../charts/chart5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4.xml"/><Relationship Id="rId5" Type="http://schemas.openxmlformats.org/officeDocument/2006/relationships/chart" Target="../charts/chart3.xml"/><Relationship Id="rId10" Type="http://schemas.openxmlformats.org/officeDocument/2006/relationships/chart" Target="../charts/chart8.xml"/><Relationship Id="rId4" Type="http://schemas.openxmlformats.org/officeDocument/2006/relationships/image" Target="../media/image2.png"/><Relationship Id="rId9" Type="http://schemas.openxmlformats.org/officeDocument/2006/relationships/chart" Target="../charts/chart7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41234</xdr:colOff>
      <xdr:row>38</xdr:row>
      <xdr:rowOff>90136</xdr:rowOff>
    </xdr:from>
    <xdr:to>
      <xdr:col>23</xdr:col>
      <xdr:colOff>674688</xdr:colOff>
      <xdr:row>68</xdr:row>
      <xdr:rowOff>99219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34417</xdr:colOff>
      <xdr:row>5</xdr:row>
      <xdr:rowOff>93130</xdr:rowOff>
    </xdr:from>
    <xdr:to>
      <xdr:col>23</xdr:col>
      <xdr:colOff>476250</xdr:colOff>
      <xdr:row>34</xdr:row>
      <xdr:rowOff>218281</xdr:rowOff>
    </xdr:to>
    <xdr:graphicFrame macro="">
      <xdr:nvGraphicFramePr>
        <xdr:cNvPr id="3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5</xdr:col>
      <xdr:colOff>918731</xdr:colOff>
      <xdr:row>1</xdr:row>
      <xdr:rowOff>85436</xdr:rowOff>
    </xdr:from>
    <xdr:to>
      <xdr:col>6</xdr:col>
      <xdr:colOff>364296</xdr:colOff>
      <xdr:row>3</xdr:row>
      <xdr:rowOff>226003</xdr:rowOff>
    </xdr:to>
    <xdr:pic>
      <xdr:nvPicPr>
        <xdr:cNvPr id="4" name="5 Imagen" descr="D:\JHANY_GRC\PRESUPUESTO 2019\logo gobierno regional 2019-2-1.png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53958" y="85436"/>
          <a:ext cx="831019" cy="6168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157884</xdr:colOff>
      <xdr:row>1</xdr:row>
      <xdr:rowOff>47625</xdr:rowOff>
    </xdr:from>
    <xdr:to>
      <xdr:col>1</xdr:col>
      <xdr:colOff>757959</xdr:colOff>
      <xdr:row>4</xdr:row>
      <xdr:rowOff>28865</xdr:rowOff>
    </xdr:to>
    <xdr:pic>
      <xdr:nvPicPr>
        <xdr:cNvPr id="5" name="6 Imagen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6634" y="47625"/>
          <a:ext cx="600075" cy="70283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717291</xdr:colOff>
      <xdr:row>144</xdr:row>
      <xdr:rowOff>27504</xdr:rowOff>
    </xdr:from>
    <xdr:to>
      <xdr:col>23</xdr:col>
      <xdr:colOff>635001</xdr:colOff>
      <xdr:row>176</xdr:row>
      <xdr:rowOff>297656</xdr:rowOff>
    </xdr:to>
    <xdr:graphicFrame macro="">
      <xdr:nvGraphicFramePr>
        <xdr:cNvPr id="8" name="1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103397</xdr:colOff>
      <xdr:row>6</xdr:row>
      <xdr:rowOff>36239</xdr:rowOff>
    </xdr:from>
    <xdr:to>
      <xdr:col>41</xdr:col>
      <xdr:colOff>17318</xdr:colOff>
      <xdr:row>34</xdr:row>
      <xdr:rowOff>277091</xdr:rowOff>
    </xdr:to>
    <xdr:graphicFrame macro="">
      <xdr:nvGraphicFramePr>
        <xdr:cNvPr id="9" name="1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8</xdr:col>
      <xdr:colOff>126590</xdr:colOff>
      <xdr:row>111</xdr:row>
      <xdr:rowOff>293345</xdr:rowOff>
    </xdr:from>
    <xdr:to>
      <xdr:col>23</xdr:col>
      <xdr:colOff>615157</xdr:colOff>
      <xdr:row>139</xdr:row>
      <xdr:rowOff>218282</xdr:rowOff>
    </xdr:to>
    <xdr:graphicFrame macro="">
      <xdr:nvGraphicFramePr>
        <xdr:cNvPr id="13" name="1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</xdr:col>
      <xdr:colOff>670519</xdr:colOff>
      <xdr:row>177</xdr:row>
      <xdr:rowOff>391407</xdr:rowOff>
    </xdr:from>
    <xdr:to>
      <xdr:col>23</xdr:col>
      <xdr:colOff>635001</xdr:colOff>
      <xdr:row>245</xdr:row>
      <xdr:rowOff>0</xdr:rowOff>
    </xdr:to>
    <xdr:graphicFrame macro="">
      <xdr:nvGraphicFramePr>
        <xdr:cNvPr id="14" name="1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26</xdr:col>
      <xdr:colOff>287459</xdr:colOff>
      <xdr:row>38</xdr:row>
      <xdr:rowOff>207818</xdr:rowOff>
    </xdr:from>
    <xdr:to>
      <xdr:col>40</xdr:col>
      <xdr:colOff>675409</xdr:colOff>
      <xdr:row>68</xdr:row>
      <xdr:rowOff>121227</xdr:rowOff>
    </xdr:to>
    <xdr:graphicFrame macro="">
      <xdr:nvGraphicFramePr>
        <xdr:cNvPr id="16" name="1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8</xdr:col>
      <xdr:colOff>517</xdr:colOff>
      <xdr:row>75</xdr:row>
      <xdr:rowOff>13195</xdr:rowOff>
    </xdr:from>
    <xdr:to>
      <xdr:col>23</xdr:col>
      <xdr:colOff>674689</xdr:colOff>
      <xdr:row>108</xdr:row>
      <xdr:rowOff>138906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0.80951</cdr:x>
      <cdr:y>0.04664</cdr:y>
    </cdr:from>
    <cdr:to>
      <cdr:x>0.9137</cdr:x>
      <cdr:y>0.14611</cdr:y>
    </cdr:to>
    <cdr:pic>
      <cdr:nvPicPr>
        <cdr:cNvPr id="2" name="5 Imagen" descr="D:\JHANY_GRC\PRESUPUESTO 2019\logo gobierno regional 2019-2-1.png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9977067" y="447236"/>
          <a:ext cx="1284118" cy="95382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</cdr:pic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0.82262</cdr:x>
      <cdr:y>0.06312</cdr:y>
    </cdr:from>
    <cdr:to>
      <cdr:x>0.94503</cdr:x>
      <cdr:y>0.17059</cdr:y>
    </cdr:to>
    <cdr:pic>
      <cdr:nvPicPr>
        <cdr:cNvPr id="2" name="5 Imagen" descr="D:\JHANY_GRC\PRESUPUESTO 2019\logo gobierno regional 2019-2-1.png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9871533" y="590194"/>
          <a:ext cx="1468928" cy="10048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</cdr:pic>
  </cdr:relSizeAnchor>
  <cdr:relSizeAnchor xmlns:cdr="http://schemas.openxmlformats.org/drawingml/2006/chartDrawing">
    <cdr:from>
      <cdr:x>0.71974</cdr:x>
      <cdr:y>0.38995</cdr:y>
    </cdr:from>
    <cdr:to>
      <cdr:x>0.81855</cdr:x>
      <cdr:y>0.47405</cdr:y>
    </cdr:to>
    <cdr:sp macro="" textlink="">
      <cdr:nvSpPr>
        <cdr:cNvPr id="4" name="3 CuadroTexto"/>
        <cdr:cNvSpPr txBox="1"/>
      </cdr:nvSpPr>
      <cdr:spPr>
        <a:xfrm xmlns:a="http://schemas.openxmlformats.org/drawingml/2006/main">
          <a:off x="8754972" y="3680583"/>
          <a:ext cx="1201964" cy="793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s-PE" sz="1100"/>
        </a:p>
      </cdr:txBody>
    </cdr:sp>
  </cdr:relSizeAnchor>
  <cdr:relSizeAnchor xmlns:cdr="http://schemas.openxmlformats.org/drawingml/2006/chartDrawing">
    <cdr:from>
      <cdr:x>0.86703</cdr:x>
      <cdr:y>0.09441</cdr:y>
    </cdr:from>
    <cdr:to>
      <cdr:x>0.9422</cdr:x>
      <cdr:y>0.19129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10546579" y="891118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PE" sz="1100"/>
        </a:p>
      </cdr:txBody>
    </cdr:sp>
  </cdr:relSizeAnchor>
  <cdr:relSizeAnchor xmlns:cdr="http://schemas.openxmlformats.org/drawingml/2006/chartDrawing">
    <cdr:from>
      <cdr:x>0.74759</cdr:x>
      <cdr:y>0.61559</cdr:y>
    </cdr:from>
    <cdr:to>
      <cdr:x>0.85491</cdr:x>
      <cdr:y>0.70825</cdr:y>
    </cdr:to>
    <cdr:sp macro="" textlink="">
      <cdr:nvSpPr>
        <cdr:cNvPr id="6" name="5 CuadroTexto"/>
        <cdr:cNvSpPr txBox="1"/>
      </cdr:nvSpPr>
      <cdr:spPr>
        <a:xfrm xmlns:a="http://schemas.openxmlformats.org/drawingml/2006/main">
          <a:off x="9093794" y="5810263"/>
          <a:ext cx="1305415" cy="87457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PE" sz="3600">
              <a:latin typeface="Berlin Sans FB Demi" panose="020E0802020502020306" pitchFamily="34" charset="0"/>
            </a:rPr>
            <a:t>82%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0.84709</cdr:x>
      <cdr:y>0.04909</cdr:y>
    </cdr:from>
    <cdr:to>
      <cdr:x>0.9427</cdr:x>
      <cdr:y>0.14813</cdr:y>
    </cdr:to>
    <cdr:pic>
      <cdr:nvPicPr>
        <cdr:cNvPr id="2" name="5 Imagen" descr="D:\JHANY_GRC\PRESUPUESTO 2019\logo gobierno regional 2019-2-1.png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10590560" y="452594"/>
          <a:ext cx="1195341" cy="9130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</cdr:pic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0.83215</cdr:x>
      <cdr:y>0.03584</cdr:y>
    </cdr:from>
    <cdr:to>
      <cdr:x>0.93004</cdr:x>
      <cdr:y>0.12788</cdr:y>
    </cdr:to>
    <cdr:pic>
      <cdr:nvPicPr>
        <cdr:cNvPr id="2" name="5 Imagen" descr="D:\JHANY_GRC\PRESUPUESTO 2019\logo gobierno regional 2019-2-1.png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10483014" y="346825"/>
          <a:ext cx="1233133" cy="89077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</cdr:pic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0.81591</cdr:x>
      <cdr:y>0.03658</cdr:y>
    </cdr:from>
    <cdr:to>
      <cdr:x>0.91362</cdr:x>
      <cdr:y>0.13997</cdr:y>
    </cdr:to>
    <cdr:pic>
      <cdr:nvPicPr>
        <cdr:cNvPr id="2" name="5 Imagen" descr="D:\JHANY_GRC\PRESUPUESTO 2019\logo gobierno regional 2019-2-1.png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10117491" y="327113"/>
          <a:ext cx="1211626" cy="9246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</cdr:pic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0.82755</cdr:x>
      <cdr:y>0.03335</cdr:y>
    </cdr:from>
    <cdr:to>
      <cdr:x>0.92526</cdr:x>
      <cdr:y>0.13674</cdr:y>
    </cdr:to>
    <cdr:pic>
      <cdr:nvPicPr>
        <cdr:cNvPr id="2" name="5 Imagen" descr="D:\JHANY_GRC\PRESUPUESTO 2019\logo gobierno regional 2019-2-1.png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10450618" y="326978"/>
          <a:ext cx="1233837" cy="101389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</cdr:pic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0.8186</cdr:x>
      <cdr:y>0.02767</cdr:y>
    </cdr:from>
    <cdr:to>
      <cdr:x>0.91985</cdr:x>
      <cdr:y>0.14177</cdr:y>
    </cdr:to>
    <cdr:pic>
      <cdr:nvPicPr>
        <cdr:cNvPr id="2" name="5 Imagen" descr="D:\JHANY_GRC\PRESUPUESTO 2019\logo gobierno regional 2019-2-1.png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10509490" y="245248"/>
          <a:ext cx="1299846" cy="10111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</cdr:pic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0.82927</cdr:x>
      <cdr:y>0.04325</cdr:y>
    </cdr:from>
    <cdr:to>
      <cdr:x>0.93139</cdr:x>
      <cdr:y>0.13025</cdr:y>
    </cdr:to>
    <cdr:pic>
      <cdr:nvPicPr>
        <cdr:cNvPr id="2" name="5 Imagen" descr="D:\JHANY_GRC\PRESUPUESTO 2019\logo gobierno regional 2019-2-1.png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10371728" y="449372"/>
          <a:ext cx="1277217" cy="90400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</cdr:pic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W265"/>
  <sheetViews>
    <sheetView showGridLines="0" tabSelected="1" view="pageBreakPreview" topLeftCell="E1" zoomScale="48" zoomScaleNormal="71" zoomScaleSheetLayoutView="48" workbookViewId="0">
      <selection activeCell="AN178" sqref="Z75:AN178"/>
    </sheetView>
  </sheetViews>
  <sheetFormatPr baseColWidth="10" defaultRowHeight="9.75" x14ac:dyDescent="0.15"/>
  <cols>
    <col min="1" max="1" width="2.28515625" style="1" customWidth="1"/>
    <col min="2" max="2" width="97.7109375" style="1" customWidth="1"/>
    <col min="3" max="3" width="20.85546875" style="2" customWidth="1"/>
    <col min="4" max="4" width="24.5703125" style="2" customWidth="1"/>
    <col min="5" max="5" width="22.5703125" style="2" customWidth="1"/>
    <col min="6" max="6" width="20.7109375" style="2" customWidth="1"/>
    <col min="7" max="7" width="16.28515625" style="16" customWidth="1"/>
    <col min="8" max="8" width="11.42578125" style="1"/>
    <col min="9" max="9" width="12.5703125" style="1" bestFit="1" customWidth="1"/>
    <col min="10" max="10" width="12.28515625" style="1" bestFit="1" customWidth="1"/>
    <col min="11" max="13" width="11.42578125" style="1"/>
    <col min="14" max="14" width="13.42578125" style="1" customWidth="1"/>
    <col min="15" max="15" width="21" style="1" customWidth="1"/>
    <col min="16" max="16" width="3.42578125" style="1" customWidth="1"/>
    <col min="17" max="26" width="11.42578125" style="1"/>
    <col min="27" max="27" width="19.7109375" style="1" customWidth="1"/>
    <col min="28" max="28" width="12.28515625" style="1" customWidth="1"/>
    <col min="29" max="29" width="12.5703125" style="1" customWidth="1"/>
    <col min="30" max="30" width="14.5703125" style="1" customWidth="1"/>
    <col min="31" max="16384" width="11.42578125" style="1"/>
  </cols>
  <sheetData>
    <row r="2" spans="1:20" ht="18" customHeight="1" x14ac:dyDescent="0.15">
      <c r="B2" s="96" t="s">
        <v>0</v>
      </c>
      <c r="C2" s="96"/>
      <c r="D2" s="96"/>
      <c r="E2" s="96"/>
      <c r="F2" s="96"/>
      <c r="G2" s="96"/>
      <c r="H2" s="29"/>
    </row>
    <row r="3" spans="1:20" ht="19.5" customHeight="1" x14ac:dyDescent="0.15">
      <c r="B3" s="97" t="s">
        <v>1</v>
      </c>
      <c r="C3" s="97"/>
      <c r="D3" s="97"/>
      <c r="E3" s="97"/>
      <c r="F3" s="97"/>
      <c r="G3" s="97"/>
      <c r="H3" s="29"/>
    </row>
    <row r="4" spans="1:20" ht="19.5" customHeight="1" x14ac:dyDescent="0.15">
      <c r="B4" s="98" t="s">
        <v>2</v>
      </c>
      <c r="C4" s="98"/>
      <c r="D4" s="98"/>
      <c r="E4" s="98"/>
      <c r="F4" s="98"/>
      <c r="G4" s="98"/>
      <c r="H4" s="29"/>
    </row>
    <row r="5" spans="1:20" ht="18" x14ac:dyDescent="0.25">
      <c r="B5" s="26"/>
      <c r="C5" s="27"/>
      <c r="D5" s="27"/>
      <c r="E5" s="27"/>
      <c r="F5" s="27"/>
      <c r="G5" s="28"/>
    </row>
    <row r="6" spans="1:20" ht="18" x14ac:dyDescent="0.25">
      <c r="B6" s="26"/>
      <c r="C6" s="27"/>
      <c r="D6" s="27"/>
      <c r="E6" s="27"/>
      <c r="F6" s="27"/>
      <c r="G6" s="28"/>
    </row>
    <row r="7" spans="1:20" ht="25.5" customHeight="1" x14ac:dyDescent="0.15">
      <c r="A7" s="5"/>
      <c r="B7" s="99" t="s">
        <v>115</v>
      </c>
      <c r="C7" s="99"/>
      <c r="D7" s="99"/>
      <c r="E7" s="99"/>
      <c r="F7" s="99"/>
      <c r="G7" s="99"/>
    </row>
    <row r="8" spans="1:20" ht="40.5" customHeight="1" x14ac:dyDescent="0.15">
      <c r="A8" s="5"/>
      <c r="B8" s="100" t="s">
        <v>3</v>
      </c>
      <c r="C8" s="39" t="s">
        <v>4</v>
      </c>
      <c r="D8" s="39" t="s">
        <v>5</v>
      </c>
      <c r="E8" s="39" t="s">
        <v>6</v>
      </c>
      <c r="F8" s="39" t="s">
        <v>45</v>
      </c>
      <c r="G8" s="74" t="s">
        <v>7</v>
      </c>
      <c r="S8" s="15"/>
      <c r="T8" s="15"/>
    </row>
    <row r="9" spans="1:20" s="4" customFormat="1" ht="21.75" customHeight="1" x14ac:dyDescent="0.2">
      <c r="A9" s="5"/>
      <c r="B9" s="100"/>
      <c r="C9" s="40">
        <f>SUM(C12:C14)</f>
        <v>2410377765</v>
      </c>
      <c r="D9" s="40">
        <f>SUM(D12:D14)</f>
        <v>3423678881</v>
      </c>
      <c r="E9" s="40">
        <f t="shared" ref="E9:F9" si="0">SUM(E12:E14)</f>
        <v>2803244589</v>
      </c>
      <c r="F9" s="40">
        <f t="shared" si="0"/>
        <v>620434292</v>
      </c>
      <c r="G9" s="41">
        <f>E9/D9</f>
        <v>0.81878140048613979</v>
      </c>
      <c r="S9" s="25"/>
    </row>
    <row r="10" spans="1:20" s="4" customFormat="1" ht="15" hidden="1" x14ac:dyDescent="0.25">
      <c r="A10" s="5"/>
      <c r="B10"/>
      <c r="C10"/>
      <c r="D10"/>
      <c r="E10"/>
      <c r="F10"/>
      <c r="G10"/>
    </row>
    <row r="11" spans="1:20" s="4" customFormat="1" ht="31.5" customHeight="1" x14ac:dyDescent="0.15">
      <c r="A11" s="5"/>
      <c r="B11" s="42" t="s">
        <v>8</v>
      </c>
      <c r="C11" s="42" t="s">
        <v>4</v>
      </c>
      <c r="D11" s="42" t="s">
        <v>5</v>
      </c>
      <c r="E11" s="42" t="s">
        <v>46</v>
      </c>
      <c r="F11" s="42" t="s">
        <v>45</v>
      </c>
      <c r="G11" s="43" t="s">
        <v>7</v>
      </c>
    </row>
    <row r="12" spans="1:20" s="4" customFormat="1" ht="26.25" customHeight="1" x14ac:dyDescent="0.15">
      <c r="A12" s="5"/>
      <c r="B12" s="44" t="s">
        <v>9</v>
      </c>
      <c r="C12" s="37">
        <v>1920610759</v>
      </c>
      <c r="D12" s="37">
        <v>2444231309</v>
      </c>
      <c r="E12" s="37">
        <v>2357952799</v>
      </c>
      <c r="F12" s="37">
        <f>+D12-E12</f>
        <v>86278510</v>
      </c>
      <c r="G12" s="38">
        <f>E12/D12</f>
        <v>0.96470116814136597</v>
      </c>
    </row>
    <row r="13" spans="1:20" s="4" customFormat="1" ht="26.25" customHeight="1" x14ac:dyDescent="0.15">
      <c r="A13" s="5"/>
      <c r="B13" s="44" t="s">
        <v>10</v>
      </c>
      <c r="C13" s="37">
        <v>434273536</v>
      </c>
      <c r="D13" s="37">
        <v>914753925</v>
      </c>
      <c r="E13" s="37">
        <v>394908297</v>
      </c>
      <c r="F13" s="37">
        <f>+D13-E13</f>
        <v>519845628</v>
      </c>
      <c r="G13" s="38">
        <f>E13/D13</f>
        <v>0.43170986885899398</v>
      </c>
    </row>
    <row r="14" spans="1:20" s="4" customFormat="1" ht="26.25" customHeight="1" x14ac:dyDescent="0.15">
      <c r="A14" s="5"/>
      <c r="B14" s="36" t="s">
        <v>11</v>
      </c>
      <c r="C14" s="37">
        <v>55493470</v>
      </c>
      <c r="D14" s="37">
        <v>64693647</v>
      </c>
      <c r="E14" s="37">
        <v>50383493</v>
      </c>
      <c r="F14" s="37">
        <f>+D14-E14</f>
        <v>14310154</v>
      </c>
      <c r="G14" s="38">
        <f>E14/D14</f>
        <v>0.77880124767119718</v>
      </c>
    </row>
    <row r="15" spans="1:20" s="4" customFormat="1" ht="12.75" customHeight="1" x14ac:dyDescent="0.15">
      <c r="A15" s="3"/>
      <c r="B15" s="30"/>
      <c r="C15" s="31"/>
      <c r="D15" s="31"/>
      <c r="E15" s="31"/>
      <c r="F15" s="31"/>
      <c r="G15" s="32"/>
    </row>
    <row r="16" spans="1:20" s="4" customFormat="1" ht="39" customHeight="1" x14ac:dyDescent="0.15">
      <c r="A16" s="5"/>
      <c r="B16" s="33" t="s">
        <v>3</v>
      </c>
      <c r="C16" s="34">
        <f>SUM(C18:C22)</f>
        <v>2410377765</v>
      </c>
      <c r="D16" s="34">
        <f>SUM(D18:D22)</f>
        <v>3423678881</v>
      </c>
      <c r="E16" s="34">
        <f>SUM(E18:E22)</f>
        <v>2803244588</v>
      </c>
      <c r="F16" s="34">
        <f>SUM(F18:F22)</f>
        <v>620434293</v>
      </c>
      <c r="G16" s="35">
        <f>E16/D16</f>
        <v>0.81878140019405632</v>
      </c>
    </row>
    <row r="17" spans="1:7" s="4" customFormat="1" ht="13.5" customHeight="1" x14ac:dyDescent="0.15">
      <c r="A17" s="5"/>
      <c r="B17" s="80" t="s">
        <v>29</v>
      </c>
      <c r="C17" s="81" t="s">
        <v>4</v>
      </c>
      <c r="D17" s="81" t="s">
        <v>5</v>
      </c>
      <c r="E17" s="81" t="s">
        <v>6</v>
      </c>
      <c r="F17" s="81" t="s">
        <v>45</v>
      </c>
      <c r="G17" s="80" t="s">
        <v>7</v>
      </c>
    </row>
    <row r="18" spans="1:7" s="4" customFormat="1" ht="24.75" customHeight="1" x14ac:dyDescent="0.25">
      <c r="A18" s="6"/>
      <c r="B18" s="36" t="s">
        <v>22</v>
      </c>
      <c r="C18" s="37">
        <v>1986566471</v>
      </c>
      <c r="D18" s="37">
        <v>2402163825</v>
      </c>
      <c r="E18" s="37">
        <v>2305101943</v>
      </c>
      <c r="F18" s="37">
        <f>+D18-E18</f>
        <v>97061882</v>
      </c>
      <c r="G18" s="38">
        <f>E18/D18</f>
        <v>0.95959397898267829</v>
      </c>
    </row>
    <row r="19" spans="1:7" s="4" customFormat="1" ht="24.75" customHeight="1" x14ac:dyDescent="0.25">
      <c r="A19" s="6"/>
      <c r="B19" s="36" t="s">
        <v>25</v>
      </c>
      <c r="C19" s="37">
        <v>9869154</v>
      </c>
      <c r="D19" s="37">
        <v>20523837</v>
      </c>
      <c r="E19" s="37">
        <v>14168046</v>
      </c>
      <c r="F19" s="37">
        <f t="shared" ref="F19:F22" si="1">+D19-E19</f>
        <v>6355791</v>
      </c>
      <c r="G19" s="38">
        <f>E19/D19</f>
        <v>0.69032150274824344</v>
      </c>
    </row>
    <row r="20" spans="1:7" s="4" customFormat="1" ht="24.75" customHeight="1" x14ac:dyDescent="0.25">
      <c r="A20" s="6"/>
      <c r="B20" s="36" t="s">
        <v>28</v>
      </c>
      <c r="C20" s="37">
        <v>40091954</v>
      </c>
      <c r="D20" s="37">
        <v>317547049</v>
      </c>
      <c r="E20" s="37">
        <v>138067344</v>
      </c>
      <c r="F20" s="37">
        <f t="shared" si="1"/>
        <v>179479705</v>
      </c>
      <c r="G20" s="38">
        <f>E20/D20</f>
        <v>0.43479334616647625</v>
      </c>
    </row>
    <row r="21" spans="1:7" s="4" customFormat="1" ht="24.75" customHeight="1" x14ac:dyDescent="0.25">
      <c r="A21" s="6"/>
      <c r="B21" s="36" t="s">
        <v>23</v>
      </c>
      <c r="C21" s="37">
        <v>2146353</v>
      </c>
      <c r="D21" s="37">
        <v>100089430</v>
      </c>
      <c r="E21" s="37">
        <v>79714484</v>
      </c>
      <c r="F21" s="37">
        <f t="shared" si="1"/>
        <v>20374946</v>
      </c>
      <c r="G21" s="38">
        <f>E21/D21</f>
        <v>0.7964325903344639</v>
      </c>
    </row>
    <row r="22" spans="1:7" s="4" customFormat="1" ht="24.75" customHeight="1" x14ac:dyDescent="0.25">
      <c r="A22" s="6"/>
      <c r="B22" s="36" t="s">
        <v>24</v>
      </c>
      <c r="C22" s="37">
        <v>371703833</v>
      </c>
      <c r="D22" s="37">
        <v>583354740</v>
      </c>
      <c r="E22" s="37">
        <v>266192771</v>
      </c>
      <c r="F22" s="37">
        <f t="shared" si="1"/>
        <v>317161969</v>
      </c>
      <c r="G22" s="38">
        <f>E22/D22</f>
        <v>0.45631371916168884</v>
      </c>
    </row>
    <row r="23" spans="1:7" s="4" customFormat="1" ht="20.25" customHeight="1" x14ac:dyDescent="0.15">
      <c r="A23" s="3"/>
      <c r="B23" s="30"/>
      <c r="C23" s="31"/>
      <c r="D23" s="31"/>
      <c r="E23" s="31"/>
      <c r="F23" s="31"/>
      <c r="G23" s="32"/>
    </row>
    <row r="24" spans="1:7" s="4" customFormat="1" ht="21" customHeight="1" x14ac:dyDescent="0.15">
      <c r="A24" s="5"/>
      <c r="B24" s="103" t="s">
        <v>12</v>
      </c>
      <c r="C24" s="103"/>
      <c r="D24" s="103"/>
      <c r="E24" s="103"/>
      <c r="F24" s="103"/>
      <c r="G24" s="103"/>
    </row>
    <row r="25" spans="1:7" s="4" customFormat="1" ht="30.75" customHeight="1" x14ac:dyDescent="0.15">
      <c r="A25" s="5"/>
      <c r="B25" s="46" t="s">
        <v>41</v>
      </c>
      <c r="C25" s="46" t="s">
        <v>4</v>
      </c>
      <c r="D25" s="46" t="s">
        <v>5</v>
      </c>
      <c r="E25" s="46" t="s">
        <v>46</v>
      </c>
      <c r="F25" s="46" t="s">
        <v>45</v>
      </c>
      <c r="G25" s="78" t="s">
        <v>7</v>
      </c>
    </row>
    <row r="26" spans="1:7" s="4" customFormat="1" ht="27.75" customHeight="1" x14ac:dyDescent="0.25">
      <c r="A26" s="45"/>
      <c r="B26" s="47" t="s">
        <v>9</v>
      </c>
      <c r="C26" s="48">
        <f>SUM(C27:C31)</f>
        <v>1920610759</v>
      </c>
      <c r="D26" s="48">
        <f>SUM(D27:D31)</f>
        <v>2444231309</v>
      </c>
      <c r="E26" s="48">
        <f>SUM(E27:E31)</f>
        <v>2357952799</v>
      </c>
      <c r="F26" s="48">
        <f>SUM(F27:F31)</f>
        <v>86278510</v>
      </c>
      <c r="G26" s="49">
        <f>E26/D26</f>
        <v>0.96470116814136597</v>
      </c>
    </row>
    <row r="27" spans="1:7" s="4" customFormat="1" ht="27.75" customHeight="1" x14ac:dyDescent="0.25">
      <c r="A27" s="45"/>
      <c r="B27" s="50" t="s">
        <v>13</v>
      </c>
      <c r="C27" s="37">
        <v>1503472460</v>
      </c>
      <c r="D27" s="37">
        <v>1677908231</v>
      </c>
      <c r="E27" s="37">
        <v>1670785223</v>
      </c>
      <c r="F27" s="37">
        <f>+D27-E27</f>
        <v>7123008</v>
      </c>
      <c r="G27" s="51">
        <f t="shared" ref="G27:G35" si="2">E27/D27</f>
        <v>0.99575482862030251</v>
      </c>
    </row>
    <row r="28" spans="1:7" s="4" customFormat="1" ht="27.75" customHeight="1" x14ac:dyDescent="0.25">
      <c r="A28" s="45"/>
      <c r="B28" s="50" t="s">
        <v>14</v>
      </c>
      <c r="C28" s="37">
        <v>85357632</v>
      </c>
      <c r="D28" s="37">
        <v>95868598</v>
      </c>
      <c r="E28" s="37">
        <v>95690394</v>
      </c>
      <c r="F28" s="37">
        <f t="shared" ref="F28:F31" si="3">+D28-E28</f>
        <v>178204</v>
      </c>
      <c r="G28" s="51">
        <f t="shared" si="2"/>
        <v>0.99814116401285014</v>
      </c>
    </row>
    <row r="29" spans="1:7" s="4" customFormat="1" ht="27.75" customHeight="1" x14ac:dyDescent="0.25">
      <c r="A29" s="45"/>
      <c r="B29" s="50" t="s">
        <v>15</v>
      </c>
      <c r="C29" s="37">
        <v>326555130</v>
      </c>
      <c r="D29" s="37">
        <v>611035732</v>
      </c>
      <c r="E29" s="37">
        <v>532250152</v>
      </c>
      <c r="F29" s="37">
        <f t="shared" si="3"/>
        <v>78785580</v>
      </c>
      <c r="G29" s="51">
        <f t="shared" si="2"/>
        <v>0.87106223764995794</v>
      </c>
    </row>
    <row r="30" spans="1:7" s="4" customFormat="1" ht="27.75" customHeight="1" x14ac:dyDescent="0.25">
      <c r="A30" s="45"/>
      <c r="B30" s="50" t="s">
        <v>16</v>
      </c>
      <c r="C30" s="37">
        <v>700000</v>
      </c>
      <c r="D30" s="37">
        <v>714163</v>
      </c>
      <c r="E30" s="37">
        <v>645413</v>
      </c>
      <c r="F30" s="37">
        <f t="shared" si="3"/>
        <v>68750</v>
      </c>
      <c r="G30" s="51">
        <f t="shared" si="2"/>
        <v>0.90373346140867006</v>
      </c>
    </row>
    <row r="31" spans="1:7" s="4" customFormat="1" ht="27.75" customHeight="1" x14ac:dyDescent="0.25">
      <c r="A31" s="45"/>
      <c r="B31" s="50" t="s">
        <v>17</v>
      </c>
      <c r="C31" s="37">
        <v>4525537</v>
      </c>
      <c r="D31" s="37">
        <v>58704585</v>
      </c>
      <c r="E31" s="37">
        <v>58581617</v>
      </c>
      <c r="F31" s="37">
        <f t="shared" si="3"/>
        <v>122968</v>
      </c>
      <c r="G31" s="51">
        <f>E31/D31</f>
        <v>0.99790530841841396</v>
      </c>
    </row>
    <row r="32" spans="1:7" s="4" customFormat="1" ht="27.75" customHeight="1" x14ac:dyDescent="0.25">
      <c r="A32" s="45"/>
      <c r="B32" s="47" t="s">
        <v>10</v>
      </c>
      <c r="C32" s="48">
        <f>SUM(C33:C33)</f>
        <v>434273536</v>
      </c>
      <c r="D32" s="48">
        <f>SUM(D33:D33)</f>
        <v>914753925</v>
      </c>
      <c r="E32" s="48">
        <f>SUM(E33:E33)</f>
        <v>394908297</v>
      </c>
      <c r="F32" s="48">
        <f>SUM(F33:F33)</f>
        <v>519845628</v>
      </c>
      <c r="G32" s="49">
        <f t="shared" si="2"/>
        <v>0.43170986885899398</v>
      </c>
    </row>
    <row r="33" spans="1:7" s="4" customFormat="1" ht="27.75" customHeight="1" x14ac:dyDescent="0.25">
      <c r="A33" s="45"/>
      <c r="B33" s="50" t="s">
        <v>18</v>
      </c>
      <c r="C33" s="37">
        <v>434273536</v>
      </c>
      <c r="D33" s="37">
        <v>914753925</v>
      </c>
      <c r="E33" s="37">
        <v>394908297</v>
      </c>
      <c r="F33" s="37">
        <f>+D33-E33</f>
        <v>519845628</v>
      </c>
      <c r="G33" s="51">
        <f t="shared" si="2"/>
        <v>0.43170986885899398</v>
      </c>
    </row>
    <row r="34" spans="1:7" s="4" customFormat="1" ht="27.75" customHeight="1" x14ac:dyDescent="0.25">
      <c r="A34" s="45"/>
      <c r="B34" s="47" t="s">
        <v>11</v>
      </c>
      <c r="C34" s="52">
        <f>SUM(C35:C35)</f>
        <v>55493470</v>
      </c>
      <c r="D34" s="52">
        <f t="shared" ref="D34" si="4">SUM(D35:D35)</f>
        <v>64693647</v>
      </c>
      <c r="E34" s="52">
        <f t="shared" ref="E34:F34" si="5">SUM(E35:E35)</f>
        <v>50383493</v>
      </c>
      <c r="F34" s="52">
        <f t="shared" si="5"/>
        <v>14310154</v>
      </c>
      <c r="G34" s="49">
        <f t="shared" si="2"/>
        <v>0.77880124767119718</v>
      </c>
    </row>
    <row r="35" spans="1:7" s="4" customFormat="1" ht="27.75" customHeight="1" x14ac:dyDescent="0.15">
      <c r="A35" s="5"/>
      <c r="B35" s="50" t="s">
        <v>19</v>
      </c>
      <c r="C35" s="37">
        <v>55493470</v>
      </c>
      <c r="D35" s="37">
        <v>64693647</v>
      </c>
      <c r="E35" s="37">
        <v>50383493</v>
      </c>
      <c r="F35" s="37">
        <f>+D35-E35</f>
        <v>14310154</v>
      </c>
      <c r="G35" s="51">
        <f t="shared" si="2"/>
        <v>0.77880124767119718</v>
      </c>
    </row>
    <row r="36" spans="1:7" s="4" customFormat="1" ht="18" customHeight="1" x14ac:dyDescent="0.25">
      <c r="B36" s="7"/>
      <c r="C36" s="8"/>
      <c r="D36" s="9"/>
      <c r="E36" s="9"/>
      <c r="F36" s="9"/>
      <c r="G36" s="17"/>
    </row>
    <row r="37" spans="1:7" s="4" customFormat="1" ht="23.25" customHeight="1" x14ac:dyDescent="0.25">
      <c r="A37" s="10"/>
      <c r="B37" s="104" t="s">
        <v>38</v>
      </c>
      <c r="C37" s="104"/>
      <c r="D37" s="104"/>
      <c r="E37" s="104"/>
      <c r="F37" s="104"/>
      <c r="G37" s="104"/>
    </row>
    <row r="38" spans="1:7" s="4" customFormat="1" ht="24.75" customHeight="1" x14ac:dyDescent="0.25">
      <c r="B38" s="53" t="s">
        <v>3</v>
      </c>
      <c r="C38" s="54">
        <f>SUM(C40:C71)</f>
        <v>2410377765</v>
      </c>
      <c r="D38" s="54">
        <f t="shared" ref="D38:E38" si="6">SUM(D40:D71)</f>
        <v>3423678881</v>
      </c>
      <c r="E38" s="54">
        <f t="shared" si="6"/>
        <v>2803244589</v>
      </c>
      <c r="F38" s="54">
        <f>SUM(F40:F71)</f>
        <v>620434292</v>
      </c>
      <c r="G38" s="55">
        <f>E38/D38</f>
        <v>0.81878140048613979</v>
      </c>
    </row>
    <row r="39" spans="1:7" s="4" customFormat="1" ht="24.75" customHeight="1" x14ac:dyDescent="0.25">
      <c r="B39" s="56" t="s">
        <v>20</v>
      </c>
      <c r="C39" s="56" t="s">
        <v>4</v>
      </c>
      <c r="D39" s="56" t="s">
        <v>5</v>
      </c>
      <c r="E39" s="56" t="s">
        <v>6</v>
      </c>
      <c r="F39" s="56" t="s">
        <v>45</v>
      </c>
      <c r="G39" s="56" t="s">
        <v>7</v>
      </c>
    </row>
    <row r="40" spans="1:7" s="4" customFormat="1" ht="24.75" customHeight="1" x14ac:dyDescent="0.25">
      <c r="B40" s="50" t="s">
        <v>69</v>
      </c>
      <c r="C40" s="37">
        <v>230971877</v>
      </c>
      <c r="D40" s="37">
        <v>370260051</v>
      </c>
      <c r="E40" s="37">
        <v>150111442</v>
      </c>
      <c r="F40" s="37">
        <f>+D40-E40</f>
        <v>220148609</v>
      </c>
      <c r="G40" s="57">
        <f>E40/D40</f>
        <v>0.40542165322609974</v>
      </c>
    </row>
    <row r="41" spans="1:7" s="4" customFormat="1" ht="24.75" customHeight="1" x14ac:dyDescent="0.25">
      <c r="B41" s="50" t="s">
        <v>70</v>
      </c>
      <c r="C41" s="37">
        <v>53542372</v>
      </c>
      <c r="D41" s="37">
        <v>113002044</v>
      </c>
      <c r="E41" s="37">
        <v>42663763</v>
      </c>
      <c r="F41" s="37">
        <f t="shared" ref="F41:F71" si="7">+D41-E41</f>
        <v>70338281</v>
      </c>
      <c r="G41" s="57">
        <f t="shared" ref="G41:G71" si="8">E41/D41</f>
        <v>0.37754859549266206</v>
      </c>
    </row>
    <row r="42" spans="1:7" s="4" customFormat="1" ht="24.75" customHeight="1" x14ac:dyDescent="0.25">
      <c r="B42" s="50" t="s">
        <v>71</v>
      </c>
      <c r="C42" s="37">
        <v>55024535</v>
      </c>
      <c r="D42" s="37">
        <v>197449439</v>
      </c>
      <c r="E42" s="37">
        <v>103169120</v>
      </c>
      <c r="F42" s="37">
        <f t="shared" si="7"/>
        <v>94280319</v>
      </c>
      <c r="G42" s="57">
        <f t="shared" si="8"/>
        <v>0.52250905610321841</v>
      </c>
    </row>
    <row r="43" spans="1:7" s="4" customFormat="1" ht="24.75" customHeight="1" x14ac:dyDescent="0.25">
      <c r="B43" s="50" t="s">
        <v>72</v>
      </c>
      <c r="C43" s="37">
        <v>83649964</v>
      </c>
      <c r="D43" s="37">
        <v>140094472</v>
      </c>
      <c r="E43" s="37">
        <v>54306681</v>
      </c>
      <c r="F43" s="37">
        <f t="shared" si="7"/>
        <v>85787791</v>
      </c>
      <c r="G43" s="57">
        <f t="shared" si="8"/>
        <v>0.38764328259861675</v>
      </c>
    </row>
    <row r="44" spans="1:7" s="4" customFormat="1" ht="24.75" customHeight="1" x14ac:dyDescent="0.25">
      <c r="B44" s="50" t="s">
        <v>73</v>
      </c>
      <c r="C44" s="37">
        <v>62730724</v>
      </c>
      <c r="D44" s="37">
        <v>106580341</v>
      </c>
      <c r="E44" s="37">
        <v>73684366</v>
      </c>
      <c r="F44" s="37">
        <f t="shared" si="7"/>
        <v>32895975</v>
      </c>
      <c r="G44" s="57">
        <f t="shared" si="8"/>
        <v>0.69135044332425244</v>
      </c>
    </row>
    <row r="45" spans="1:7" s="4" customFormat="1" ht="24.75" customHeight="1" x14ac:dyDescent="0.25">
      <c r="B45" s="50" t="s">
        <v>74</v>
      </c>
      <c r="C45" s="37">
        <v>62393782</v>
      </c>
      <c r="D45" s="37">
        <v>95238645</v>
      </c>
      <c r="E45" s="37">
        <v>58628841</v>
      </c>
      <c r="F45" s="37">
        <f t="shared" si="7"/>
        <v>36609804</v>
      </c>
      <c r="G45" s="57">
        <f t="shared" si="8"/>
        <v>0.61559927695317374</v>
      </c>
    </row>
    <row r="46" spans="1:7" s="4" customFormat="1" ht="24.75" customHeight="1" x14ac:dyDescent="0.25">
      <c r="B46" s="50" t="s">
        <v>75</v>
      </c>
      <c r="C46" s="37">
        <v>37163062</v>
      </c>
      <c r="D46" s="37">
        <v>45304555</v>
      </c>
      <c r="E46" s="37">
        <v>22866592</v>
      </c>
      <c r="F46" s="37">
        <f t="shared" si="7"/>
        <v>22437963</v>
      </c>
      <c r="G46" s="57">
        <f t="shared" si="8"/>
        <v>0.50473052875146884</v>
      </c>
    </row>
    <row r="47" spans="1:7" s="4" customFormat="1" ht="24.75" customHeight="1" x14ac:dyDescent="0.25">
      <c r="B47" s="50" t="s">
        <v>76</v>
      </c>
      <c r="C47" s="37">
        <v>46315288</v>
      </c>
      <c r="D47" s="37">
        <v>53801770</v>
      </c>
      <c r="E47" s="37">
        <v>52920926</v>
      </c>
      <c r="F47" s="37">
        <f t="shared" si="7"/>
        <v>880844</v>
      </c>
      <c r="G47" s="57">
        <f t="shared" si="8"/>
        <v>0.98362797357782095</v>
      </c>
    </row>
    <row r="48" spans="1:7" s="4" customFormat="1" ht="24.75" customHeight="1" x14ac:dyDescent="0.25">
      <c r="B48" s="50" t="s">
        <v>77</v>
      </c>
      <c r="C48" s="37">
        <v>135269265</v>
      </c>
      <c r="D48" s="37">
        <v>157830204</v>
      </c>
      <c r="E48" s="37">
        <v>156306798</v>
      </c>
      <c r="F48" s="37">
        <f t="shared" si="7"/>
        <v>1523406</v>
      </c>
      <c r="G48" s="57">
        <f t="shared" si="8"/>
        <v>0.99034781707562136</v>
      </c>
    </row>
    <row r="49" spans="2:11" s="4" customFormat="1" ht="24.75" customHeight="1" x14ac:dyDescent="0.25">
      <c r="B49" s="50" t="s">
        <v>78</v>
      </c>
      <c r="C49" s="37">
        <v>128752375</v>
      </c>
      <c r="D49" s="37">
        <v>153320852</v>
      </c>
      <c r="E49" s="37">
        <v>152284571</v>
      </c>
      <c r="F49" s="37">
        <f t="shared" si="7"/>
        <v>1036281</v>
      </c>
      <c r="G49" s="57">
        <f t="shared" si="8"/>
        <v>0.99324109547734574</v>
      </c>
    </row>
    <row r="50" spans="2:11" s="4" customFormat="1" ht="24.75" customHeight="1" x14ac:dyDescent="0.25">
      <c r="B50" s="50" t="s">
        <v>79</v>
      </c>
      <c r="C50" s="37">
        <v>174674014</v>
      </c>
      <c r="D50" s="37">
        <v>201181903</v>
      </c>
      <c r="E50" s="37">
        <v>200957387</v>
      </c>
      <c r="F50" s="37">
        <f t="shared" si="7"/>
        <v>224516</v>
      </c>
      <c r="G50" s="57">
        <f t="shared" si="8"/>
        <v>0.99888401493050794</v>
      </c>
    </row>
    <row r="51" spans="2:11" s="4" customFormat="1" ht="24.75" customHeight="1" x14ac:dyDescent="0.25">
      <c r="B51" s="50" t="s">
        <v>80</v>
      </c>
      <c r="C51" s="37">
        <v>132975179</v>
      </c>
      <c r="D51" s="37">
        <v>156800334</v>
      </c>
      <c r="E51" s="37">
        <v>155753304</v>
      </c>
      <c r="F51" s="37">
        <f t="shared" si="7"/>
        <v>1047030</v>
      </c>
      <c r="G51" s="57">
        <f t="shared" si="8"/>
        <v>0.99332252697880097</v>
      </c>
    </row>
    <row r="52" spans="2:11" s="4" customFormat="1" ht="24.75" customHeight="1" x14ac:dyDescent="0.25">
      <c r="B52" s="50" t="s">
        <v>81</v>
      </c>
      <c r="C52" s="37">
        <v>53675121</v>
      </c>
      <c r="D52" s="37">
        <v>64187196</v>
      </c>
      <c r="E52" s="37">
        <v>64015778</v>
      </c>
      <c r="F52" s="37">
        <f t="shared" si="7"/>
        <v>171418</v>
      </c>
      <c r="G52" s="57">
        <f t="shared" si="8"/>
        <v>0.99732940507324852</v>
      </c>
    </row>
    <row r="53" spans="2:11" s="4" customFormat="1" ht="24.75" customHeight="1" x14ac:dyDescent="0.25">
      <c r="B53" s="50" t="s">
        <v>82</v>
      </c>
      <c r="C53" s="37">
        <v>71126463</v>
      </c>
      <c r="D53" s="37">
        <v>83989254</v>
      </c>
      <c r="E53" s="37">
        <v>83330659</v>
      </c>
      <c r="F53" s="37">
        <f t="shared" si="7"/>
        <v>658595</v>
      </c>
      <c r="G53" s="57">
        <f t="shared" si="8"/>
        <v>0.99215858019169934</v>
      </c>
    </row>
    <row r="54" spans="2:11" s="4" customFormat="1" ht="24.75" customHeight="1" x14ac:dyDescent="0.25">
      <c r="B54" s="50" t="s">
        <v>83</v>
      </c>
      <c r="C54" s="37">
        <v>70909196</v>
      </c>
      <c r="D54" s="37">
        <v>83625959</v>
      </c>
      <c r="E54" s="37">
        <v>83497597</v>
      </c>
      <c r="F54" s="37">
        <f t="shared" si="7"/>
        <v>128362</v>
      </c>
      <c r="G54" s="57">
        <f t="shared" si="8"/>
        <v>0.99846504600323926</v>
      </c>
    </row>
    <row r="55" spans="2:11" s="4" customFormat="1" ht="24.75" customHeight="1" x14ac:dyDescent="0.25">
      <c r="B55" s="50" t="s">
        <v>84</v>
      </c>
      <c r="C55" s="37">
        <v>80678787</v>
      </c>
      <c r="D55" s="37">
        <v>94721885</v>
      </c>
      <c r="E55" s="37">
        <v>94581080</v>
      </c>
      <c r="F55" s="37">
        <f t="shared" si="7"/>
        <v>140805</v>
      </c>
      <c r="G55" s="57">
        <f t="shared" si="8"/>
        <v>0.99851349030902414</v>
      </c>
    </row>
    <row r="56" spans="2:11" s="4" customFormat="1" ht="24.75" customHeight="1" x14ac:dyDescent="0.25">
      <c r="B56" s="50" t="s">
        <v>85</v>
      </c>
      <c r="C56" s="37">
        <v>251584993</v>
      </c>
      <c r="D56" s="37">
        <v>283376550</v>
      </c>
      <c r="E56" s="37">
        <v>282736850</v>
      </c>
      <c r="F56" s="37">
        <f t="shared" si="7"/>
        <v>639700</v>
      </c>
      <c r="G56" s="57">
        <f t="shared" si="8"/>
        <v>0.99774257961712076</v>
      </c>
    </row>
    <row r="57" spans="2:11" s="4" customFormat="1" ht="24.75" customHeight="1" x14ac:dyDescent="0.25">
      <c r="B57" s="50" t="s">
        <v>86</v>
      </c>
      <c r="C57" s="37">
        <v>48592801</v>
      </c>
      <c r="D57" s="37">
        <v>59827083</v>
      </c>
      <c r="E57" s="37">
        <v>59658782</v>
      </c>
      <c r="F57" s="37">
        <f t="shared" si="7"/>
        <v>168301</v>
      </c>
      <c r="G57" s="57">
        <f t="shared" si="8"/>
        <v>0.99718687605076783</v>
      </c>
    </row>
    <row r="58" spans="2:11" s="4" customFormat="1" ht="24.75" customHeight="1" x14ac:dyDescent="0.25">
      <c r="B58" s="50" t="s">
        <v>87</v>
      </c>
      <c r="C58" s="37">
        <v>37361166</v>
      </c>
      <c r="D58" s="37">
        <v>44372320</v>
      </c>
      <c r="E58" s="37">
        <v>44215489</v>
      </c>
      <c r="F58" s="37">
        <f t="shared" si="7"/>
        <v>156831</v>
      </c>
      <c r="G58" s="57">
        <f t="shared" si="8"/>
        <v>0.99646556682183851</v>
      </c>
    </row>
    <row r="59" spans="2:11" s="4" customFormat="1" ht="24.75" customHeight="1" x14ac:dyDescent="0.25">
      <c r="B59" s="50" t="s">
        <v>88</v>
      </c>
      <c r="C59" s="37">
        <v>54464679</v>
      </c>
      <c r="D59" s="37">
        <v>64991390</v>
      </c>
      <c r="E59" s="37">
        <v>64573908</v>
      </c>
      <c r="F59" s="37">
        <f t="shared" si="7"/>
        <v>417482</v>
      </c>
      <c r="G59" s="57">
        <f t="shared" si="8"/>
        <v>0.99357634911332104</v>
      </c>
    </row>
    <row r="60" spans="2:11" s="4" customFormat="1" ht="24.75" customHeight="1" x14ac:dyDescent="0.25">
      <c r="B60" s="50" t="s">
        <v>89</v>
      </c>
      <c r="C60" s="37">
        <v>25566743</v>
      </c>
      <c r="D60" s="37">
        <v>31673702</v>
      </c>
      <c r="E60" s="37">
        <v>31547778</v>
      </c>
      <c r="F60" s="37">
        <f t="shared" si="7"/>
        <v>125924</v>
      </c>
      <c r="G60" s="57">
        <f t="shared" si="8"/>
        <v>0.99602433589859496</v>
      </c>
    </row>
    <row r="61" spans="2:11" s="4" customFormat="1" ht="24.75" customHeight="1" x14ac:dyDescent="0.25">
      <c r="B61" s="50" t="s">
        <v>90</v>
      </c>
      <c r="C61" s="37">
        <v>99849057</v>
      </c>
      <c r="D61" s="37">
        <v>174078110</v>
      </c>
      <c r="E61" s="37">
        <v>162776129</v>
      </c>
      <c r="F61" s="37">
        <f t="shared" si="7"/>
        <v>11301981</v>
      </c>
      <c r="G61" s="57">
        <f t="shared" si="8"/>
        <v>0.9350752314578783</v>
      </c>
    </row>
    <row r="62" spans="2:11" s="4" customFormat="1" ht="24.75" customHeight="1" x14ac:dyDescent="0.25">
      <c r="B62" s="50" t="s">
        <v>91</v>
      </c>
      <c r="C62" s="37">
        <v>40119559</v>
      </c>
      <c r="D62" s="37">
        <v>59739610</v>
      </c>
      <c r="E62" s="37">
        <v>59150456</v>
      </c>
      <c r="F62" s="37">
        <f t="shared" si="7"/>
        <v>589154</v>
      </c>
      <c r="G62" s="57">
        <f t="shared" si="8"/>
        <v>0.99013796708749857</v>
      </c>
    </row>
    <row r="63" spans="2:11" s="4" customFormat="1" ht="24.75" customHeight="1" x14ac:dyDescent="0.25">
      <c r="B63" s="50" t="s">
        <v>92</v>
      </c>
      <c r="C63" s="37">
        <v>49369457</v>
      </c>
      <c r="D63" s="37">
        <v>74127247</v>
      </c>
      <c r="E63" s="37">
        <v>72605928</v>
      </c>
      <c r="F63" s="37">
        <f t="shared" si="7"/>
        <v>1521319</v>
      </c>
      <c r="G63" s="57">
        <f t="shared" si="8"/>
        <v>0.97947692567079958</v>
      </c>
      <c r="K63" s="12"/>
    </row>
    <row r="64" spans="2:11" s="4" customFormat="1" ht="24.75" customHeight="1" x14ac:dyDescent="0.25">
      <c r="B64" s="50" t="s">
        <v>93</v>
      </c>
      <c r="C64" s="37">
        <v>48204890</v>
      </c>
      <c r="D64" s="37">
        <v>71329979</v>
      </c>
      <c r="E64" s="37">
        <v>68211449</v>
      </c>
      <c r="F64" s="37">
        <f t="shared" si="7"/>
        <v>3118530</v>
      </c>
      <c r="G64" s="57">
        <f t="shared" si="8"/>
        <v>0.95628023386912819</v>
      </c>
    </row>
    <row r="65" spans="2:49" s="4" customFormat="1" ht="24.75" customHeight="1" x14ac:dyDescent="0.25">
      <c r="B65" s="50" t="s">
        <v>94</v>
      </c>
      <c r="C65" s="37">
        <v>68314509</v>
      </c>
      <c r="D65" s="37">
        <v>129462976</v>
      </c>
      <c r="E65" s="37">
        <v>111530748</v>
      </c>
      <c r="F65" s="37">
        <f t="shared" si="7"/>
        <v>17932228</v>
      </c>
      <c r="G65" s="57">
        <f t="shared" si="8"/>
        <v>0.86148759626844973</v>
      </c>
    </row>
    <row r="66" spans="2:49" s="4" customFormat="1" ht="24.75" customHeight="1" x14ac:dyDescent="0.25">
      <c r="B66" s="50" t="s">
        <v>95</v>
      </c>
      <c r="C66" s="37">
        <v>86632274</v>
      </c>
      <c r="D66" s="37">
        <v>101906490</v>
      </c>
      <c r="E66" s="37">
        <v>97291003</v>
      </c>
      <c r="F66" s="37">
        <f t="shared" si="7"/>
        <v>4615487</v>
      </c>
      <c r="G66" s="57">
        <f t="shared" si="8"/>
        <v>0.95470860589938877</v>
      </c>
    </row>
    <row r="67" spans="2:49" s="4" customFormat="1" ht="24.75" customHeight="1" x14ac:dyDescent="0.25">
      <c r="B67" s="50" t="s">
        <v>96</v>
      </c>
      <c r="C67" s="37">
        <v>16456437</v>
      </c>
      <c r="D67" s="37">
        <v>26803543</v>
      </c>
      <c r="E67" s="37">
        <v>25480711</v>
      </c>
      <c r="F67" s="37">
        <f t="shared" si="7"/>
        <v>1322832</v>
      </c>
      <c r="G67" s="57">
        <f t="shared" si="8"/>
        <v>0.9506471215391189</v>
      </c>
    </row>
    <row r="68" spans="2:49" s="4" customFormat="1" ht="24.75" customHeight="1" x14ac:dyDescent="0.25">
      <c r="B68" s="50" t="s">
        <v>97</v>
      </c>
      <c r="C68" s="37">
        <v>30074384</v>
      </c>
      <c r="D68" s="37">
        <v>47884872</v>
      </c>
      <c r="E68" s="37">
        <v>44455147</v>
      </c>
      <c r="F68" s="37">
        <f t="shared" si="7"/>
        <v>3429725</v>
      </c>
      <c r="G68" s="57">
        <f t="shared" si="8"/>
        <v>0.92837560472125724</v>
      </c>
    </row>
    <row r="69" spans="2:49" s="4" customFormat="1" ht="24.75" customHeight="1" x14ac:dyDescent="0.25">
      <c r="B69" s="50" t="s">
        <v>98</v>
      </c>
      <c r="C69" s="37">
        <v>19461405</v>
      </c>
      <c r="D69" s="37">
        <v>31729518</v>
      </c>
      <c r="E69" s="37">
        <v>30448827</v>
      </c>
      <c r="F69" s="37">
        <f t="shared" si="7"/>
        <v>1280691</v>
      </c>
      <c r="G69" s="57">
        <f t="shared" si="8"/>
        <v>0.9596372374771025</v>
      </c>
    </row>
    <row r="70" spans="2:49" s="4" customFormat="1" ht="24.75" customHeight="1" x14ac:dyDescent="0.25">
      <c r="B70" s="50" t="s">
        <v>99</v>
      </c>
      <c r="C70" s="37">
        <v>12414785</v>
      </c>
      <c r="D70" s="37">
        <v>19674730</v>
      </c>
      <c r="E70" s="37">
        <v>18819283</v>
      </c>
      <c r="F70" s="37">
        <f t="shared" si="7"/>
        <v>855447</v>
      </c>
      <c r="G70" s="57">
        <f t="shared" si="8"/>
        <v>0.95652052150143863</v>
      </c>
    </row>
    <row r="71" spans="2:49" s="4" customFormat="1" ht="24.75" customHeight="1" x14ac:dyDescent="0.25">
      <c r="B71" s="50" t="s">
        <v>100</v>
      </c>
      <c r="C71" s="37">
        <v>42058622</v>
      </c>
      <c r="D71" s="37">
        <v>85311857</v>
      </c>
      <c r="E71" s="37">
        <v>80663196</v>
      </c>
      <c r="F71" s="37">
        <f t="shared" si="7"/>
        <v>4648661</v>
      </c>
      <c r="G71" s="57">
        <f t="shared" si="8"/>
        <v>0.94550979004008784</v>
      </c>
    </row>
    <row r="72" spans="2:49" s="4" customFormat="1" ht="30.75" customHeight="1" x14ac:dyDescent="0.2">
      <c r="B72" s="58"/>
      <c r="C72" s="59"/>
      <c r="D72" s="59"/>
      <c r="E72" s="59"/>
      <c r="F72" s="59"/>
      <c r="G72" s="60"/>
      <c r="I72" s="12"/>
      <c r="J72" s="12"/>
      <c r="K72" s="12"/>
    </row>
    <row r="73" spans="2:49" s="4" customFormat="1" ht="21.75" customHeight="1" x14ac:dyDescent="0.25">
      <c r="B73" s="104" t="s">
        <v>39</v>
      </c>
      <c r="C73" s="104"/>
      <c r="D73" s="104"/>
      <c r="E73" s="104"/>
      <c r="F73" s="104"/>
      <c r="G73" s="104"/>
    </row>
    <row r="74" spans="2:49" s="4" customFormat="1" ht="19.5" customHeight="1" x14ac:dyDescent="0.25">
      <c r="B74" s="53" t="s">
        <v>3</v>
      </c>
      <c r="C74" s="54">
        <f>SUM(C76:C80)</f>
        <v>1990228043</v>
      </c>
      <c r="D74" s="54">
        <f t="shared" ref="D74:F74" si="9">SUM(D76:D80)</f>
        <v>2553441925</v>
      </c>
      <c r="E74" s="54">
        <f t="shared" si="9"/>
        <v>2441335586</v>
      </c>
      <c r="F74" s="54">
        <f t="shared" si="9"/>
        <v>112106339</v>
      </c>
      <c r="G74" s="55">
        <f>E74/D74</f>
        <v>0.95609599031706982</v>
      </c>
    </row>
    <row r="75" spans="2:49" s="4" customFormat="1" ht="27.75" customHeight="1" x14ac:dyDescent="0.25">
      <c r="B75" s="56" t="s">
        <v>21</v>
      </c>
      <c r="C75" s="56" t="s">
        <v>4</v>
      </c>
      <c r="D75" s="56" t="s">
        <v>5</v>
      </c>
      <c r="E75" s="56" t="s">
        <v>6</v>
      </c>
      <c r="F75" s="56" t="s">
        <v>45</v>
      </c>
      <c r="G75" s="56" t="s">
        <v>7</v>
      </c>
      <c r="Z75" s="109"/>
      <c r="AA75" s="109"/>
      <c r="AB75" s="109"/>
      <c r="AC75" s="109"/>
      <c r="AD75" s="109"/>
      <c r="AE75" s="109"/>
      <c r="AF75" s="109"/>
      <c r="AG75" s="109"/>
      <c r="AH75" s="109"/>
      <c r="AI75" s="109"/>
      <c r="AJ75" s="109"/>
      <c r="AK75" s="109"/>
      <c r="AL75" s="109"/>
      <c r="AM75" s="109"/>
      <c r="AN75" s="109"/>
      <c r="AO75" s="91"/>
      <c r="AP75" s="91"/>
    </row>
    <row r="76" spans="2:49" s="4" customFormat="1" ht="21.75" customHeight="1" x14ac:dyDescent="0.25">
      <c r="B76" s="77" t="s">
        <v>22</v>
      </c>
      <c r="C76" s="37">
        <v>1878096294</v>
      </c>
      <c r="D76" s="37">
        <v>2274471864</v>
      </c>
      <c r="E76" s="37">
        <v>2219491299</v>
      </c>
      <c r="F76" s="37">
        <f>+D76-E76</f>
        <v>54980565</v>
      </c>
      <c r="G76" s="79">
        <f>E76/D76</f>
        <v>0.97582710699999231</v>
      </c>
      <c r="Z76" s="109"/>
      <c r="AA76" s="109"/>
      <c r="AB76" s="109"/>
      <c r="AC76" s="109"/>
      <c r="AD76" s="109"/>
      <c r="AE76" s="109"/>
      <c r="AF76" s="109"/>
      <c r="AG76" s="109"/>
      <c r="AH76" s="109"/>
      <c r="AI76" s="109"/>
      <c r="AJ76" s="109"/>
      <c r="AK76" s="109"/>
      <c r="AL76" s="109"/>
      <c r="AM76" s="109"/>
      <c r="AN76" s="109"/>
      <c r="AO76" s="91"/>
      <c r="AP76" s="91"/>
      <c r="AQ76" s="91"/>
      <c r="AR76" s="91"/>
      <c r="AS76" s="91"/>
      <c r="AT76" s="91"/>
      <c r="AU76" s="91"/>
      <c r="AV76" s="91"/>
      <c r="AW76" s="91"/>
    </row>
    <row r="77" spans="2:49" s="4" customFormat="1" ht="21.75" customHeight="1" x14ac:dyDescent="0.25">
      <c r="B77" s="50" t="s">
        <v>25</v>
      </c>
      <c r="C77" s="37">
        <v>9869154</v>
      </c>
      <c r="D77" s="37">
        <v>20523837</v>
      </c>
      <c r="E77" s="37">
        <v>14168046</v>
      </c>
      <c r="F77" s="37">
        <f t="shared" ref="F77:F80" si="10">+D77-E77</f>
        <v>6355791</v>
      </c>
      <c r="G77" s="57">
        <f>E77/D77</f>
        <v>0.69032150274824344</v>
      </c>
      <c r="Z77" s="109"/>
      <c r="AA77" s="110" t="s">
        <v>26</v>
      </c>
      <c r="AB77" s="110" t="s">
        <v>4</v>
      </c>
      <c r="AC77" s="110" t="s">
        <v>5</v>
      </c>
      <c r="AD77" s="110" t="s">
        <v>6</v>
      </c>
      <c r="AE77" s="110" t="s">
        <v>7</v>
      </c>
      <c r="AF77" s="109" t="s">
        <v>7</v>
      </c>
      <c r="AG77" s="109"/>
      <c r="AH77" s="109"/>
      <c r="AI77" s="109"/>
      <c r="AJ77" s="109"/>
      <c r="AK77" s="109"/>
      <c r="AL77" s="109"/>
      <c r="AM77" s="109"/>
      <c r="AN77" s="109"/>
      <c r="AO77" s="91"/>
      <c r="AP77" s="91"/>
      <c r="AQ77" s="91"/>
      <c r="AR77" s="91"/>
      <c r="AS77" s="91"/>
      <c r="AT77" s="91"/>
      <c r="AU77" s="91"/>
      <c r="AV77" s="91"/>
      <c r="AW77" s="91"/>
    </row>
    <row r="78" spans="2:49" s="4" customFormat="1" ht="21.75" customHeight="1" x14ac:dyDescent="0.25">
      <c r="B78" s="50" t="s">
        <v>28</v>
      </c>
      <c r="C78" s="37">
        <v>40091954</v>
      </c>
      <c r="D78" s="37">
        <v>62143471</v>
      </c>
      <c r="E78" s="37">
        <v>60788157</v>
      </c>
      <c r="F78" s="37">
        <f t="shared" si="10"/>
        <v>1355314</v>
      </c>
      <c r="G78" s="57">
        <f>E78/D78</f>
        <v>0.97819056486239719</v>
      </c>
      <c r="Z78" s="109"/>
      <c r="AA78" s="82" t="s">
        <v>65</v>
      </c>
      <c r="AB78" s="111">
        <v>1246283895</v>
      </c>
      <c r="AC78" s="111">
        <v>1462805954</v>
      </c>
      <c r="AD78" s="111">
        <v>1455587399</v>
      </c>
      <c r="AE78" s="112">
        <v>0.9950652682399459</v>
      </c>
      <c r="AF78" s="109">
        <v>0.76043584672962938</v>
      </c>
      <c r="AG78" s="109"/>
      <c r="AH78" s="109"/>
      <c r="AI78" s="109"/>
      <c r="AJ78" s="109"/>
      <c r="AK78" s="109"/>
      <c r="AL78" s="109"/>
      <c r="AM78" s="109"/>
      <c r="AN78" s="109"/>
      <c r="AO78" s="91"/>
      <c r="AP78" s="91"/>
      <c r="AQ78" s="91"/>
      <c r="AR78" s="91"/>
      <c r="AS78" s="91"/>
      <c r="AT78" s="91"/>
      <c r="AU78" s="91"/>
      <c r="AV78" s="91"/>
      <c r="AW78" s="91"/>
    </row>
    <row r="79" spans="2:49" s="4" customFormat="1" ht="21.75" customHeight="1" x14ac:dyDescent="0.25">
      <c r="B79" s="50" t="s">
        <v>23</v>
      </c>
      <c r="C79" s="37">
        <v>2146353</v>
      </c>
      <c r="D79" s="37">
        <v>100014459</v>
      </c>
      <c r="E79" s="37">
        <v>79709136</v>
      </c>
      <c r="F79" s="37">
        <f t="shared" si="10"/>
        <v>20305323</v>
      </c>
      <c r="G79" s="57">
        <f>E79/D79</f>
        <v>0.79697612522205419</v>
      </c>
      <c r="I79" s="12"/>
      <c r="K79" s="12"/>
      <c r="Z79" s="109"/>
      <c r="AA79" s="82" t="s">
        <v>63</v>
      </c>
      <c r="AB79" s="111">
        <v>508153979</v>
      </c>
      <c r="AC79" s="111">
        <v>788696468</v>
      </c>
      <c r="AD79" s="111">
        <v>745427175</v>
      </c>
      <c r="AE79" s="112">
        <v>0.94513821887687222</v>
      </c>
      <c r="AF79" s="109">
        <v>0.67159349894863241</v>
      </c>
      <c r="AG79" s="109"/>
      <c r="AH79" s="109"/>
      <c r="AI79" s="109"/>
      <c r="AJ79" s="109"/>
      <c r="AK79" s="109"/>
      <c r="AL79" s="109"/>
      <c r="AM79" s="109"/>
      <c r="AN79" s="109"/>
      <c r="AO79" s="91"/>
      <c r="AP79" s="91"/>
      <c r="AQ79" s="91"/>
      <c r="AR79" s="91"/>
      <c r="AS79" s="91"/>
      <c r="AT79" s="91"/>
      <c r="AU79" s="91"/>
      <c r="AV79" s="91"/>
      <c r="AW79" s="91"/>
    </row>
    <row r="80" spans="2:49" s="4" customFormat="1" ht="21.75" customHeight="1" x14ac:dyDescent="0.25">
      <c r="B80" s="77" t="s">
        <v>24</v>
      </c>
      <c r="C80" s="37">
        <v>60024288</v>
      </c>
      <c r="D80" s="37">
        <v>96288294</v>
      </c>
      <c r="E80" s="37">
        <v>67178948</v>
      </c>
      <c r="F80" s="37">
        <f t="shared" si="10"/>
        <v>29109346</v>
      </c>
      <c r="G80" s="57">
        <f>E80/D80</f>
        <v>0.69768551512606503</v>
      </c>
      <c r="Z80" s="109"/>
      <c r="AA80" s="82" t="s">
        <v>67</v>
      </c>
      <c r="AB80" s="111">
        <v>81441966</v>
      </c>
      <c r="AC80" s="111">
        <v>91711526</v>
      </c>
      <c r="AD80" s="111">
        <v>91609733</v>
      </c>
      <c r="AE80" s="112">
        <v>0.99889007407858421</v>
      </c>
      <c r="AF80" s="109">
        <v>0.76793675742624357</v>
      </c>
      <c r="AG80" s="109"/>
      <c r="AH80" s="109"/>
      <c r="AI80" s="109"/>
      <c r="AJ80" s="109"/>
      <c r="AK80" s="109"/>
      <c r="AL80" s="109"/>
      <c r="AM80" s="109"/>
      <c r="AN80" s="109"/>
      <c r="AO80" s="91"/>
      <c r="AP80" s="91"/>
      <c r="AQ80" s="91"/>
      <c r="AR80" s="91"/>
      <c r="AS80" s="91"/>
      <c r="AT80" s="91"/>
      <c r="AU80" s="91"/>
      <c r="AV80" s="91"/>
      <c r="AW80" s="91"/>
    </row>
    <row r="81" spans="2:49" s="4" customFormat="1" ht="23.25" customHeight="1" x14ac:dyDescent="0.15">
      <c r="B81" s="13"/>
      <c r="C81" s="11"/>
      <c r="D81" s="11"/>
      <c r="E81" s="11"/>
      <c r="F81" s="11"/>
      <c r="G81" s="18"/>
      <c r="Z81" s="109"/>
      <c r="AA81" s="82" t="s">
        <v>107</v>
      </c>
      <c r="AB81" s="111">
        <v>46890836</v>
      </c>
      <c r="AC81" s="111">
        <v>45720198</v>
      </c>
      <c r="AD81" s="111">
        <v>39345761</v>
      </c>
      <c r="AE81" s="112">
        <v>0.86057722234711231</v>
      </c>
      <c r="AF81" s="109">
        <v>0.3937649101464209</v>
      </c>
      <c r="AG81" s="109"/>
      <c r="AH81" s="109"/>
      <c r="AI81" s="109"/>
      <c r="AJ81" s="109"/>
      <c r="AK81" s="109"/>
      <c r="AL81" s="109"/>
      <c r="AM81" s="109"/>
      <c r="AN81" s="109"/>
      <c r="AO81" s="91"/>
      <c r="AP81" s="91"/>
      <c r="AQ81" s="91"/>
      <c r="AR81" s="91"/>
      <c r="AS81" s="91"/>
      <c r="AT81" s="91"/>
      <c r="AU81" s="91"/>
      <c r="AV81" s="91"/>
      <c r="AW81" s="91"/>
    </row>
    <row r="82" spans="2:49" s="4" customFormat="1" ht="25.5" customHeight="1" x14ac:dyDescent="0.25">
      <c r="B82" s="104" t="s">
        <v>40</v>
      </c>
      <c r="C82" s="104"/>
      <c r="D82" s="104"/>
      <c r="E82" s="104"/>
      <c r="F82" s="104"/>
      <c r="G82" s="104"/>
      <c r="Z82" s="109"/>
      <c r="AA82" s="82" t="s">
        <v>68</v>
      </c>
      <c r="AB82" s="111">
        <v>55493470</v>
      </c>
      <c r="AC82" s="111">
        <v>64258699</v>
      </c>
      <c r="AD82" s="111">
        <v>50383493</v>
      </c>
      <c r="AE82" s="112">
        <v>0.78407272142251117</v>
      </c>
      <c r="AF82" s="109">
        <v>0.55834262999940287</v>
      </c>
      <c r="AG82" s="109"/>
      <c r="AH82" s="109"/>
      <c r="AI82" s="109"/>
      <c r="AJ82" s="109"/>
      <c r="AK82" s="109"/>
      <c r="AL82" s="109"/>
      <c r="AM82" s="109"/>
      <c r="AN82" s="109"/>
      <c r="AO82" s="91"/>
      <c r="AP82" s="91"/>
      <c r="AQ82" s="91"/>
      <c r="AR82" s="91"/>
      <c r="AS82" s="91"/>
      <c r="AT82" s="91"/>
      <c r="AU82" s="91"/>
      <c r="AV82" s="91"/>
      <c r="AW82" s="91"/>
    </row>
    <row r="83" spans="2:49" s="4" customFormat="1" ht="19.5" customHeight="1" x14ac:dyDescent="0.25">
      <c r="B83" s="53" t="s">
        <v>3</v>
      </c>
      <c r="C83" s="54">
        <f>SUM(C85:C105)</f>
        <v>1990228043</v>
      </c>
      <c r="D83" s="54">
        <f>SUM(D85:D105)</f>
        <v>2553441925</v>
      </c>
      <c r="E83" s="54">
        <f t="shared" ref="E83:F83" si="11">SUM(E85:E105)</f>
        <v>2441335588</v>
      </c>
      <c r="F83" s="54">
        <f t="shared" si="11"/>
        <v>112106337</v>
      </c>
      <c r="G83" s="55">
        <f>E83/D83</f>
        <v>0.95609599110032628</v>
      </c>
      <c r="Z83" s="109"/>
      <c r="AA83" s="82" t="s">
        <v>58</v>
      </c>
      <c r="AB83" s="111">
        <v>36387504</v>
      </c>
      <c r="AC83" s="111">
        <v>43140997</v>
      </c>
      <c r="AD83" s="111">
        <v>20848489</v>
      </c>
      <c r="AE83" s="112">
        <v>0.48326395887420032</v>
      </c>
      <c r="AF83" s="109">
        <v>0.19104963103529649</v>
      </c>
      <c r="AG83" s="109"/>
      <c r="AH83" s="109"/>
      <c r="AI83" s="109"/>
      <c r="AJ83" s="109"/>
      <c r="AK83" s="109"/>
      <c r="AL83" s="109"/>
      <c r="AM83" s="109"/>
      <c r="AN83" s="109"/>
      <c r="AO83" s="91"/>
      <c r="AP83" s="91"/>
      <c r="AQ83" s="91"/>
      <c r="AR83" s="91"/>
      <c r="AS83" s="91"/>
      <c r="AT83" s="91"/>
      <c r="AU83" s="91"/>
      <c r="AV83" s="91"/>
      <c r="AW83" s="91"/>
    </row>
    <row r="84" spans="2:49" s="4" customFormat="1" ht="27" customHeight="1" x14ac:dyDescent="0.25">
      <c r="B84" s="56" t="s">
        <v>26</v>
      </c>
      <c r="C84" s="56" t="s">
        <v>4</v>
      </c>
      <c r="D84" s="56" t="s">
        <v>5</v>
      </c>
      <c r="E84" s="56" t="s">
        <v>6</v>
      </c>
      <c r="F84" s="56" t="s">
        <v>45</v>
      </c>
      <c r="G84" s="56" t="s">
        <v>7</v>
      </c>
      <c r="Z84" s="109"/>
      <c r="AA84" s="82" t="s">
        <v>53</v>
      </c>
      <c r="AB84" s="111">
        <v>8878884</v>
      </c>
      <c r="AC84" s="111">
        <v>23909213</v>
      </c>
      <c r="AD84" s="111">
        <v>19031848</v>
      </c>
      <c r="AE84" s="112">
        <v>0.79600478694133514</v>
      </c>
      <c r="AF84" s="109">
        <v>0.55394146768991592</v>
      </c>
      <c r="AG84" s="109"/>
      <c r="AH84" s="109"/>
      <c r="AI84" s="109"/>
      <c r="AJ84" s="109"/>
      <c r="AK84" s="109"/>
      <c r="AL84" s="109"/>
      <c r="AM84" s="109"/>
      <c r="AN84" s="109"/>
      <c r="AO84" s="91"/>
      <c r="AP84" s="91"/>
      <c r="AQ84" s="91"/>
      <c r="AR84" s="91"/>
      <c r="AS84" s="91"/>
      <c r="AT84" s="91"/>
      <c r="AU84" s="91"/>
      <c r="AV84" s="91"/>
      <c r="AW84" s="91"/>
    </row>
    <row r="85" spans="2:49" s="4" customFormat="1" ht="24" customHeight="1" x14ac:dyDescent="0.25">
      <c r="B85" s="50" t="s">
        <v>48</v>
      </c>
      <c r="C85" s="37">
        <v>46890836</v>
      </c>
      <c r="D85" s="37">
        <v>45720198</v>
      </c>
      <c r="E85" s="37">
        <v>39345761</v>
      </c>
      <c r="F85" s="37">
        <f>+D85-E85</f>
        <v>6374437</v>
      </c>
      <c r="G85" s="57">
        <f>E85/D85</f>
        <v>0.86057722234711231</v>
      </c>
      <c r="Z85" s="109"/>
      <c r="AA85" s="109" t="s">
        <v>106</v>
      </c>
      <c r="AB85" s="113">
        <v>6697509</v>
      </c>
      <c r="AC85" s="113">
        <v>33198870</v>
      </c>
      <c r="AD85" s="113">
        <v>19101690</v>
      </c>
      <c r="AE85" s="112">
        <v>0.57537169186782566</v>
      </c>
      <c r="AF85" s="109">
        <v>0.31408359029215716</v>
      </c>
      <c r="AG85" s="109"/>
      <c r="AH85" s="109"/>
      <c r="AI85" s="109"/>
      <c r="AJ85" s="109"/>
      <c r="AK85" s="109"/>
      <c r="AL85" s="109"/>
      <c r="AM85" s="109"/>
      <c r="AN85" s="109"/>
      <c r="AO85" s="91"/>
      <c r="AP85" s="91"/>
      <c r="AQ85" s="91"/>
      <c r="AR85" s="91"/>
      <c r="AS85" s="91"/>
      <c r="AT85" s="91"/>
      <c r="AU85" s="91"/>
      <c r="AV85" s="91"/>
      <c r="AW85" s="91"/>
    </row>
    <row r="86" spans="2:49" s="4" customFormat="1" ht="24" customHeight="1" x14ac:dyDescent="0.25">
      <c r="B86" s="50" t="s">
        <v>49</v>
      </c>
      <c r="C86" s="37">
        <v>2134963</v>
      </c>
      <c r="D86" s="37">
        <v>7149752</v>
      </c>
      <c r="E86" s="37">
        <v>6037048</v>
      </c>
      <c r="F86" s="37">
        <f t="shared" ref="F86:F105" si="12">+D86-E86</f>
        <v>1112704</v>
      </c>
      <c r="G86" s="57">
        <f t="shared" ref="G86:G105" si="13">E86/D86</f>
        <v>0.84437166491928672</v>
      </c>
      <c r="Z86" s="109"/>
      <c r="AA86" s="114"/>
      <c r="AB86" s="115">
        <f>SUM(AB78:AB85)</f>
        <v>1990228043</v>
      </c>
      <c r="AC86" s="115">
        <f>SUM(AC78:AC85)</f>
        <v>2553441925</v>
      </c>
      <c r="AD86" s="115">
        <f>SUM(AD78:AD85)</f>
        <v>2441335588</v>
      </c>
      <c r="AE86" s="114"/>
      <c r="AF86" s="109"/>
      <c r="AG86" s="109"/>
      <c r="AH86" s="109"/>
      <c r="AI86" s="109"/>
      <c r="AJ86" s="109"/>
      <c r="AK86" s="109"/>
      <c r="AL86" s="109"/>
      <c r="AM86" s="109"/>
      <c r="AN86" s="109"/>
      <c r="AO86" s="91"/>
      <c r="AP86" s="91"/>
      <c r="AQ86" s="91"/>
      <c r="AR86" s="91"/>
      <c r="AS86" s="91"/>
      <c r="AT86" s="91"/>
      <c r="AU86" s="91"/>
      <c r="AV86" s="91"/>
      <c r="AW86" s="91"/>
    </row>
    <row r="87" spans="2:49" s="4" customFormat="1" ht="24" customHeight="1" x14ac:dyDescent="0.25">
      <c r="B87" s="50" t="s">
        <v>50</v>
      </c>
      <c r="C87" s="37">
        <v>388508</v>
      </c>
      <c r="D87" s="37">
        <v>1925628</v>
      </c>
      <c r="E87" s="37">
        <v>1216449</v>
      </c>
      <c r="F87" s="37">
        <f t="shared" si="12"/>
        <v>709179</v>
      </c>
      <c r="G87" s="57">
        <f t="shared" si="13"/>
        <v>0.63171547152409502</v>
      </c>
      <c r="Z87" s="109"/>
      <c r="AA87" s="114"/>
      <c r="AB87" s="114"/>
      <c r="AC87" s="114"/>
      <c r="AD87" s="114"/>
      <c r="AE87" s="114"/>
      <c r="AF87" s="109"/>
      <c r="AG87" s="109"/>
      <c r="AH87" s="109"/>
      <c r="AI87" s="109"/>
      <c r="AJ87" s="109"/>
      <c r="AK87" s="109"/>
      <c r="AL87" s="109"/>
      <c r="AM87" s="109"/>
      <c r="AN87" s="109"/>
      <c r="AO87" s="91"/>
      <c r="AP87" s="91"/>
      <c r="AQ87" s="91"/>
      <c r="AR87" s="91"/>
      <c r="AS87" s="91"/>
      <c r="AT87" s="91"/>
      <c r="AU87" s="91"/>
      <c r="AV87" s="91"/>
      <c r="AW87" s="91"/>
    </row>
    <row r="88" spans="2:49" s="4" customFormat="1" ht="24" customHeight="1" x14ac:dyDescent="0.25">
      <c r="B88" s="50" t="s">
        <v>51</v>
      </c>
      <c r="C88" s="37">
        <v>78624</v>
      </c>
      <c r="D88" s="37">
        <v>199256</v>
      </c>
      <c r="E88" s="37">
        <v>194325</v>
      </c>
      <c r="F88" s="37">
        <f t="shared" si="12"/>
        <v>4931</v>
      </c>
      <c r="G88" s="57">
        <f t="shared" si="13"/>
        <v>0.97525294094029791</v>
      </c>
      <c r="Z88" s="109"/>
      <c r="AA88" s="114"/>
      <c r="AB88" s="114"/>
      <c r="AC88" s="114"/>
      <c r="AD88" s="114"/>
      <c r="AE88" s="114"/>
      <c r="AF88" s="109"/>
      <c r="AG88" s="109"/>
      <c r="AH88" s="109"/>
      <c r="AI88" s="109"/>
      <c r="AJ88" s="109"/>
      <c r="AK88" s="109"/>
      <c r="AL88" s="109"/>
      <c r="AM88" s="109"/>
      <c r="AN88" s="109"/>
      <c r="AO88" s="91"/>
      <c r="AP88" s="91"/>
      <c r="AQ88" s="91"/>
      <c r="AR88" s="91"/>
      <c r="AS88" s="91"/>
      <c r="AT88" s="91"/>
      <c r="AU88" s="91"/>
      <c r="AV88" s="91"/>
      <c r="AW88" s="91"/>
    </row>
    <row r="89" spans="2:49" s="4" customFormat="1" ht="24" customHeight="1" x14ac:dyDescent="0.25">
      <c r="B89" s="50" t="s">
        <v>52</v>
      </c>
      <c r="C89" s="37">
        <v>73212</v>
      </c>
      <c r="D89" s="37">
        <v>356698</v>
      </c>
      <c r="E89" s="37">
        <v>354310</v>
      </c>
      <c r="F89" s="37">
        <f t="shared" si="12"/>
        <v>2388</v>
      </c>
      <c r="G89" s="57">
        <f t="shared" si="13"/>
        <v>0.99330526103314287</v>
      </c>
      <c r="Z89" s="109"/>
      <c r="AA89" s="114"/>
      <c r="AB89" s="114"/>
      <c r="AC89" s="114"/>
      <c r="AD89" s="114"/>
      <c r="AE89" s="114"/>
      <c r="AF89" s="109"/>
      <c r="AG89" s="109"/>
      <c r="AH89" s="109"/>
      <c r="AI89" s="109"/>
      <c r="AJ89" s="109"/>
      <c r="AK89" s="109"/>
      <c r="AL89" s="109"/>
      <c r="AM89" s="109"/>
      <c r="AN89" s="109"/>
      <c r="AO89" s="91"/>
      <c r="AP89" s="91"/>
      <c r="AQ89" s="91"/>
      <c r="AR89" s="91"/>
      <c r="AS89" s="91"/>
      <c r="AT89" s="91"/>
      <c r="AU89" s="91"/>
      <c r="AV89" s="91"/>
      <c r="AW89" s="91"/>
    </row>
    <row r="90" spans="2:49" s="4" customFormat="1" ht="24" customHeight="1" x14ac:dyDescent="0.25">
      <c r="B90" s="50" t="s">
        <v>53</v>
      </c>
      <c r="C90" s="37">
        <v>8878884</v>
      </c>
      <c r="D90" s="37">
        <v>23909213</v>
      </c>
      <c r="E90" s="37">
        <v>19031848</v>
      </c>
      <c r="F90" s="37">
        <f t="shared" si="12"/>
        <v>4877365</v>
      </c>
      <c r="G90" s="57">
        <f t="shared" si="13"/>
        <v>0.79600478694133514</v>
      </c>
      <c r="Z90" s="109"/>
      <c r="AA90" s="114"/>
      <c r="AB90" s="114"/>
      <c r="AC90" s="114"/>
      <c r="AD90" s="114"/>
      <c r="AE90" s="114"/>
      <c r="AF90" s="114"/>
      <c r="AG90" s="109"/>
      <c r="AH90" s="109"/>
      <c r="AI90" s="109"/>
      <c r="AJ90" s="109"/>
      <c r="AK90" s="109"/>
      <c r="AL90" s="109"/>
      <c r="AM90" s="109"/>
      <c r="AN90" s="109"/>
      <c r="AO90" s="91"/>
      <c r="AP90" s="91"/>
      <c r="AQ90" s="91"/>
      <c r="AR90" s="91"/>
      <c r="AS90" s="91"/>
      <c r="AT90" s="91"/>
      <c r="AU90" s="91"/>
      <c r="AV90" s="91"/>
      <c r="AW90" s="91"/>
    </row>
    <row r="91" spans="2:49" s="4" customFormat="1" ht="24" customHeight="1" x14ac:dyDescent="0.25">
      <c r="B91" s="50" t="s">
        <v>54</v>
      </c>
      <c r="C91" s="37">
        <v>49443</v>
      </c>
      <c r="D91" s="37">
        <v>222819</v>
      </c>
      <c r="E91" s="37">
        <v>198598</v>
      </c>
      <c r="F91" s="37">
        <f t="shared" si="12"/>
        <v>24221</v>
      </c>
      <c r="G91" s="57">
        <f t="shared" si="13"/>
        <v>0.89129742077650465</v>
      </c>
      <c r="Z91" s="109"/>
      <c r="AA91" s="114"/>
      <c r="AB91" s="114"/>
      <c r="AC91" s="114"/>
      <c r="AD91" s="114"/>
      <c r="AE91" s="114"/>
      <c r="AF91" s="114"/>
      <c r="AG91" s="109"/>
      <c r="AH91" s="109"/>
      <c r="AI91" s="109"/>
      <c r="AJ91" s="109"/>
      <c r="AK91" s="109"/>
      <c r="AL91" s="109"/>
      <c r="AM91" s="109"/>
      <c r="AN91" s="109"/>
      <c r="AO91" s="91"/>
      <c r="AP91" s="91"/>
      <c r="AQ91" s="91"/>
      <c r="AR91" s="91"/>
      <c r="AS91" s="91"/>
      <c r="AT91" s="91"/>
      <c r="AU91" s="91"/>
      <c r="AV91" s="91"/>
      <c r="AW91" s="91"/>
    </row>
    <row r="92" spans="2:49" s="4" customFormat="1" ht="24" customHeight="1" x14ac:dyDescent="0.25">
      <c r="B92" s="50" t="s">
        <v>55</v>
      </c>
      <c r="C92" s="37">
        <v>1441</v>
      </c>
      <c r="D92" s="37">
        <v>599321</v>
      </c>
      <c r="E92" s="37">
        <v>217717</v>
      </c>
      <c r="F92" s="37">
        <f t="shared" si="12"/>
        <v>381604</v>
      </c>
      <c r="G92" s="57">
        <f t="shared" si="13"/>
        <v>0.36327277035178146</v>
      </c>
      <c r="Z92" s="109"/>
      <c r="AA92" s="114"/>
      <c r="AB92" s="114"/>
      <c r="AC92" s="114"/>
      <c r="AD92" s="114"/>
      <c r="AE92" s="114"/>
      <c r="AF92" s="114"/>
      <c r="AG92" s="109"/>
      <c r="AH92" s="109"/>
      <c r="AI92" s="109"/>
      <c r="AJ92" s="109"/>
      <c r="AK92" s="109"/>
      <c r="AL92" s="109"/>
      <c r="AM92" s="109"/>
      <c r="AN92" s="109"/>
      <c r="AO92" s="91"/>
      <c r="AP92" s="91"/>
      <c r="AQ92" s="91"/>
      <c r="AR92" s="91"/>
      <c r="AS92" s="91"/>
      <c r="AT92" s="91"/>
      <c r="AU92" s="91"/>
      <c r="AV92" s="91"/>
      <c r="AW92" s="91"/>
    </row>
    <row r="93" spans="2:49" s="4" customFormat="1" ht="24" customHeight="1" x14ac:dyDescent="0.25">
      <c r="B93" s="50" t="s">
        <v>56</v>
      </c>
      <c r="C93" s="37">
        <v>12030</v>
      </c>
      <c r="D93" s="37">
        <v>862970</v>
      </c>
      <c r="E93" s="37">
        <v>319672</v>
      </c>
      <c r="F93" s="37">
        <f t="shared" si="12"/>
        <v>543298</v>
      </c>
      <c r="G93" s="57">
        <f t="shared" si="13"/>
        <v>0.37043234411393211</v>
      </c>
      <c r="Z93" s="109"/>
      <c r="AA93" s="114"/>
      <c r="AB93" s="114"/>
      <c r="AC93" s="114"/>
      <c r="AD93" s="114"/>
      <c r="AE93" s="114"/>
      <c r="AF93" s="114"/>
      <c r="AG93" s="109"/>
      <c r="AH93" s="109"/>
      <c r="AI93" s="109"/>
      <c r="AJ93" s="109"/>
      <c r="AK93" s="109"/>
      <c r="AL93" s="109"/>
      <c r="AM93" s="109"/>
      <c r="AN93" s="109"/>
      <c r="AO93" s="91"/>
      <c r="AP93" s="91"/>
      <c r="AQ93" s="91"/>
      <c r="AR93" s="91"/>
      <c r="AS93" s="91"/>
      <c r="AT93" s="91"/>
      <c r="AU93" s="91"/>
      <c r="AV93" s="91"/>
      <c r="AW93" s="91"/>
    </row>
    <row r="94" spans="2:49" s="4" customFormat="1" ht="24" customHeight="1" x14ac:dyDescent="0.25">
      <c r="B94" s="50" t="s">
        <v>57</v>
      </c>
      <c r="C94" s="37">
        <v>3564</v>
      </c>
      <c r="D94" s="37">
        <v>19163</v>
      </c>
      <c r="E94" s="37">
        <v>11945</v>
      </c>
      <c r="F94" s="37">
        <f t="shared" si="12"/>
        <v>7218</v>
      </c>
      <c r="G94" s="57">
        <f t="shared" si="13"/>
        <v>0.62333663831341646</v>
      </c>
      <c r="Z94" s="109"/>
      <c r="AA94" s="114"/>
      <c r="AB94" s="114"/>
      <c r="AC94" s="114"/>
      <c r="AD94" s="114"/>
      <c r="AE94" s="114"/>
      <c r="AF94" s="114"/>
      <c r="AG94" s="109"/>
      <c r="AH94" s="109"/>
      <c r="AI94" s="109"/>
      <c r="AJ94" s="109"/>
      <c r="AK94" s="109"/>
      <c r="AL94" s="109"/>
      <c r="AM94" s="109"/>
      <c r="AN94" s="109"/>
      <c r="AO94" s="91"/>
      <c r="AP94" s="91"/>
      <c r="AQ94" s="91"/>
      <c r="AR94" s="91"/>
      <c r="AS94" s="91"/>
      <c r="AT94" s="91"/>
      <c r="AU94" s="91"/>
      <c r="AV94" s="91"/>
      <c r="AW94" s="91"/>
    </row>
    <row r="95" spans="2:49" s="4" customFormat="1" ht="24" customHeight="1" x14ac:dyDescent="0.25">
      <c r="B95" s="50" t="s">
        <v>58</v>
      </c>
      <c r="C95" s="37">
        <v>36387504</v>
      </c>
      <c r="D95" s="37">
        <v>43140997</v>
      </c>
      <c r="E95" s="37">
        <v>20848489</v>
      </c>
      <c r="F95" s="37">
        <f t="shared" si="12"/>
        <v>22292508</v>
      </c>
      <c r="G95" s="57">
        <f t="shared" si="13"/>
        <v>0.48326395887420032</v>
      </c>
      <c r="Z95" s="109"/>
      <c r="AA95" s="114"/>
      <c r="AB95" s="114"/>
      <c r="AC95" s="114"/>
      <c r="AD95" s="114"/>
      <c r="AE95" s="114"/>
      <c r="AF95" s="114"/>
      <c r="AG95" s="109"/>
      <c r="AH95" s="109"/>
      <c r="AI95" s="109"/>
      <c r="AJ95" s="109"/>
      <c r="AK95" s="109"/>
      <c r="AL95" s="109"/>
      <c r="AM95" s="109"/>
      <c r="AN95" s="109"/>
      <c r="AO95" s="91"/>
      <c r="AP95" s="91"/>
      <c r="AQ95" s="91"/>
      <c r="AR95" s="91"/>
      <c r="AS95" s="91"/>
      <c r="AT95" s="91"/>
      <c r="AU95" s="91"/>
      <c r="AV95" s="91"/>
      <c r="AW95" s="91"/>
    </row>
    <row r="96" spans="2:49" s="4" customFormat="1" ht="24" customHeight="1" x14ac:dyDescent="0.25">
      <c r="B96" s="50" t="s">
        <v>59</v>
      </c>
      <c r="C96" s="37">
        <v>0</v>
      </c>
      <c r="D96" s="37">
        <v>1799238</v>
      </c>
      <c r="E96" s="37">
        <v>1648933</v>
      </c>
      <c r="F96" s="37">
        <f t="shared" si="12"/>
        <v>150305</v>
      </c>
      <c r="G96" s="57">
        <f t="shared" si="13"/>
        <v>0.91646185774199962</v>
      </c>
      <c r="Z96" s="109"/>
      <c r="AA96" s="114"/>
      <c r="AB96" s="114"/>
      <c r="AC96" s="114"/>
      <c r="AD96" s="114"/>
      <c r="AE96" s="114"/>
      <c r="AF96" s="114"/>
      <c r="AG96" s="109"/>
      <c r="AH96" s="109"/>
      <c r="AI96" s="109"/>
      <c r="AJ96" s="109"/>
      <c r="AK96" s="109"/>
      <c r="AL96" s="109"/>
      <c r="AM96" s="109"/>
      <c r="AN96" s="109"/>
      <c r="AO96" s="91"/>
      <c r="AP96" s="91"/>
      <c r="AQ96" s="91"/>
      <c r="AR96" s="91"/>
      <c r="AS96" s="91"/>
      <c r="AT96" s="91"/>
      <c r="AU96" s="91"/>
      <c r="AV96" s="91"/>
      <c r="AW96" s="91"/>
    </row>
    <row r="97" spans="2:49" s="4" customFormat="1" ht="24" customHeight="1" x14ac:dyDescent="0.25">
      <c r="B97" s="50" t="s">
        <v>60</v>
      </c>
      <c r="C97" s="37">
        <v>1156446</v>
      </c>
      <c r="D97" s="37">
        <v>2659461</v>
      </c>
      <c r="E97" s="37">
        <v>2254246</v>
      </c>
      <c r="F97" s="37">
        <f t="shared" si="12"/>
        <v>405215</v>
      </c>
      <c r="G97" s="57">
        <f t="shared" si="13"/>
        <v>0.84763265939978061</v>
      </c>
      <c r="Z97" s="109"/>
      <c r="AA97" s="114"/>
      <c r="AB97" s="114"/>
      <c r="AC97" s="114"/>
      <c r="AD97" s="114"/>
      <c r="AE97" s="114"/>
      <c r="AF97" s="114"/>
      <c r="AG97" s="109"/>
      <c r="AH97" s="109"/>
      <c r="AI97" s="109"/>
      <c r="AJ97" s="109"/>
      <c r="AK97" s="109"/>
      <c r="AL97" s="109"/>
      <c r="AM97" s="109"/>
      <c r="AN97" s="109"/>
      <c r="AO97" s="91"/>
      <c r="AP97" s="91"/>
      <c r="AQ97" s="91"/>
      <c r="AR97" s="91"/>
      <c r="AS97" s="91"/>
      <c r="AT97" s="91"/>
      <c r="AU97" s="91"/>
      <c r="AV97" s="91"/>
      <c r="AW97" s="91"/>
    </row>
    <row r="98" spans="2:49" s="4" customFormat="1" ht="24" customHeight="1" x14ac:dyDescent="0.25">
      <c r="B98" s="50" t="s">
        <v>61</v>
      </c>
      <c r="C98" s="37">
        <v>207513</v>
      </c>
      <c r="D98" s="37">
        <v>14383547</v>
      </c>
      <c r="E98" s="37">
        <v>3795084</v>
      </c>
      <c r="F98" s="37">
        <f t="shared" si="12"/>
        <v>10588463</v>
      </c>
      <c r="G98" s="57">
        <f t="shared" si="13"/>
        <v>0.26384896576623279</v>
      </c>
      <c r="Z98" s="109"/>
      <c r="AA98" s="114"/>
      <c r="AB98" s="114"/>
      <c r="AC98" s="114"/>
      <c r="AD98" s="114"/>
      <c r="AE98" s="114"/>
      <c r="AF98" s="114"/>
      <c r="AG98" s="109"/>
      <c r="AH98" s="109"/>
      <c r="AI98" s="109"/>
      <c r="AJ98" s="109"/>
      <c r="AK98" s="109"/>
      <c r="AL98" s="109"/>
      <c r="AM98" s="109"/>
      <c r="AN98" s="109"/>
      <c r="AO98" s="91"/>
      <c r="AP98" s="91"/>
      <c r="AQ98" s="91"/>
      <c r="AR98" s="91"/>
      <c r="AS98" s="91"/>
      <c r="AT98" s="91"/>
      <c r="AU98" s="91"/>
      <c r="AV98" s="91"/>
      <c r="AW98" s="91"/>
    </row>
    <row r="99" spans="2:49" s="4" customFormat="1" ht="24" customHeight="1" x14ac:dyDescent="0.25">
      <c r="B99" s="50" t="s">
        <v>62</v>
      </c>
      <c r="C99" s="37">
        <v>18940</v>
      </c>
      <c r="D99" s="37">
        <v>13276</v>
      </c>
      <c r="E99" s="37">
        <v>11550</v>
      </c>
      <c r="F99" s="37">
        <f t="shared" si="12"/>
        <v>1726</v>
      </c>
      <c r="G99" s="57">
        <f t="shared" si="13"/>
        <v>0.86999096113287133</v>
      </c>
      <c r="Z99" s="109"/>
      <c r="AA99" s="114"/>
      <c r="AB99" s="114"/>
      <c r="AC99" s="114"/>
      <c r="AD99" s="114"/>
      <c r="AE99" s="114"/>
      <c r="AF99" s="114"/>
      <c r="AG99" s="109"/>
      <c r="AH99" s="109"/>
      <c r="AI99" s="109"/>
      <c r="AJ99" s="109"/>
      <c r="AK99" s="109"/>
      <c r="AL99" s="109"/>
      <c r="AM99" s="109"/>
      <c r="AN99" s="109"/>
      <c r="AO99" s="91"/>
      <c r="AP99" s="91"/>
      <c r="AQ99" s="91"/>
      <c r="AR99" s="91"/>
      <c r="AS99" s="91"/>
      <c r="AT99" s="91"/>
      <c r="AU99" s="91"/>
      <c r="AV99" s="91"/>
      <c r="AW99" s="91"/>
    </row>
    <row r="100" spans="2:49" s="4" customFormat="1" ht="24" customHeight="1" x14ac:dyDescent="0.25">
      <c r="B100" s="50" t="s">
        <v>63</v>
      </c>
      <c r="C100" s="37">
        <v>508153979</v>
      </c>
      <c r="D100" s="37">
        <v>788696468</v>
      </c>
      <c r="E100" s="37">
        <v>745427175</v>
      </c>
      <c r="F100" s="37">
        <f t="shared" si="12"/>
        <v>43269293</v>
      </c>
      <c r="G100" s="57">
        <f t="shared" si="13"/>
        <v>0.94513821887687222</v>
      </c>
      <c r="Z100" s="109"/>
      <c r="AA100" s="114"/>
      <c r="AB100" s="114"/>
      <c r="AC100" s="114"/>
      <c r="AD100" s="114"/>
      <c r="AE100" s="114"/>
      <c r="AF100" s="114"/>
      <c r="AG100" s="109"/>
      <c r="AH100" s="109"/>
      <c r="AI100" s="109"/>
      <c r="AJ100" s="109"/>
      <c r="AK100" s="109"/>
      <c r="AL100" s="109"/>
      <c r="AM100" s="109"/>
      <c r="AN100" s="109"/>
      <c r="AO100" s="91"/>
      <c r="AP100" s="91"/>
      <c r="AQ100" s="91"/>
      <c r="AR100" s="91"/>
      <c r="AS100" s="91"/>
      <c r="AT100" s="91"/>
      <c r="AU100" s="91"/>
      <c r="AV100" s="91"/>
      <c r="AW100" s="91"/>
    </row>
    <row r="101" spans="2:49" s="4" customFormat="1" ht="24" customHeight="1" x14ac:dyDescent="0.25">
      <c r="B101" s="50" t="s">
        <v>64</v>
      </c>
      <c r="C101" s="37">
        <v>19830</v>
      </c>
      <c r="D101" s="37">
        <v>171857</v>
      </c>
      <c r="E101" s="37">
        <v>171857</v>
      </c>
      <c r="F101" s="37">
        <f t="shared" si="12"/>
        <v>0</v>
      </c>
      <c r="G101" s="57">
        <f t="shared" si="13"/>
        <v>1</v>
      </c>
      <c r="Z101" s="109"/>
      <c r="AA101" s="114"/>
      <c r="AB101" s="114"/>
      <c r="AC101" s="114"/>
      <c r="AD101" s="114"/>
      <c r="AE101" s="114"/>
      <c r="AF101" s="114"/>
      <c r="AG101" s="109"/>
      <c r="AH101" s="109"/>
      <c r="AI101" s="109"/>
      <c r="AJ101" s="109"/>
      <c r="AK101" s="109"/>
      <c r="AL101" s="109"/>
      <c r="AM101" s="109"/>
      <c r="AN101" s="109"/>
      <c r="AO101" s="91"/>
      <c r="AP101" s="91"/>
      <c r="AQ101" s="91"/>
      <c r="AR101" s="91"/>
      <c r="AS101" s="91"/>
      <c r="AT101" s="91"/>
      <c r="AU101" s="91"/>
      <c r="AV101" s="91"/>
      <c r="AW101" s="91"/>
    </row>
    <row r="102" spans="2:49" s="4" customFormat="1" ht="24" customHeight="1" x14ac:dyDescent="0.25">
      <c r="B102" s="50" t="s">
        <v>65</v>
      </c>
      <c r="C102" s="37">
        <v>1246283895</v>
      </c>
      <c r="D102" s="37">
        <v>1462805954</v>
      </c>
      <c r="E102" s="37">
        <v>1455587399</v>
      </c>
      <c r="F102" s="37">
        <f t="shared" si="12"/>
        <v>7218555</v>
      </c>
      <c r="G102" s="57">
        <f t="shared" si="13"/>
        <v>0.9950652682399459</v>
      </c>
      <c r="Z102" s="109"/>
      <c r="AA102" s="114"/>
      <c r="AB102" s="114"/>
      <c r="AC102" s="114"/>
      <c r="AD102" s="114"/>
      <c r="AE102" s="114"/>
      <c r="AF102" s="114"/>
      <c r="AG102" s="109"/>
      <c r="AH102" s="109"/>
      <c r="AI102" s="109"/>
      <c r="AJ102" s="109"/>
      <c r="AK102" s="109"/>
      <c r="AL102" s="109"/>
      <c r="AM102" s="109"/>
      <c r="AN102" s="109"/>
      <c r="AO102" s="91"/>
      <c r="AP102" s="91"/>
      <c r="AQ102" s="91"/>
      <c r="AR102" s="91"/>
      <c r="AS102" s="91"/>
      <c r="AT102" s="91"/>
      <c r="AU102" s="91"/>
      <c r="AV102" s="91"/>
      <c r="AW102" s="91"/>
    </row>
    <row r="103" spans="2:49" s="4" customFormat="1" ht="24" customHeight="1" x14ac:dyDescent="0.25">
      <c r="B103" s="50" t="s">
        <v>66</v>
      </c>
      <c r="C103" s="37">
        <v>2552995</v>
      </c>
      <c r="D103" s="37">
        <v>2835884</v>
      </c>
      <c r="E103" s="37">
        <v>2669956</v>
      </c>
      <c r="F103" s="37">
        <f t="shared" si="12"/>
        <v>165928</v>
      </c>
      <c r="G103" s="57">
        <f t="shared" si="13"/>
        <v>0.94148984937324653</v>
      </c>
      <c r="Z103" s="109"/>
      <c r="AA103" s="114"/>
      <c r="AB103" s="114"/>
      <c r="AC103" s="114"/>
      <c r="AD103" s="114"/>
      <c r="AE103" s="114"/>
      <c r="AF103" s="114"/>
      <c r="AG103" s="109"/>
      <c r="AH103" s="109"/>
      <c r="AI103" s="109"/>
      <c r="AJ103" s="109"/>
      <c r="AK103" s="109"/>
      <c r="AL103" s="109"/>
      <c r="AM103" s="109"/>
      <c r="AN103" s="109"/>
      <c r="AO103" s="91"/>
      <c r="AP103" s="91"/>
      <c r="AQ103" s="91"/>
      <c r="AR103" s="91"/>
      <c r="AS103" s="91"/>
      <c r="AT103" s="91"/>
      <c r="AU103" s="91"/>
      <c r="AV103" s="91"/>
      <c r="AW103" s="91"/>
    </row>
    <row r="104" spans="2:49" s="4" customFormat="1" ht="24" customHeight="1" x14ac:dyDescent="0.25">
      <c r="B104" s="50" t="s">
        <v>67</v>
      </c>
      <c r="C104" s="37">
        <v>81441966</v>
      </c>
      <c r="D104" s="37">
        <v>91711526</v>
      </c>
      <c r="E104" s="37">
        <v>91609733</v>
      </c>
      <c r="F104" s="37">
        <f t="shared" si="12"/>
        <v>101793</v>
      </c>
      <c r="G104" s="57">
        <f t="shared" si="13"/>
        <v>0.99889007407858421</v>
      </c>
      <c r="Z104" s="109"/>
      <c r="AA104" s="114"/>
      <c r="AB104" s="114"/>
      <c r="AC104" s="114"/>
      <c r="AD104" s="114"/>
      <c r="AE104" s="114"/>
      <c r="AF104" s="114"/>
      <c r="AG104" s="109"/>
      <c r="AH104" s="109"/>
      <c r="AI104" s="109"/>
      <c r="AJ104" s="109"/>
      <c r="AK104" s="109"/>
      <c r="AL104" s="109"/>
      <c r="AM104" s="109"/>
      <c r="AN104" s="109"/>
      <c r="AO104" s="91"/>
      <c r="AP104" s="91"/>
      <c r="AQ104" s="91"/>
      <c r="AR104" s="91"/>
      <c r="AS104" s="91"/>
      <c r="AT104" s="91"/>
      <c r="AU104" s="91"/>
      <c r="AV104" s="91"/>
      <c r="AW104" s="91"/>
    </row>
    <row r="105" spans="2:49" s="4" customFormat="1" ht="24" customHeight="1" x14ac:dyDescent="0.25">
      <c r="B105" s="50" t="s">
        <v>68</v>
      </c>
      <c r="C105" s="37">
        <v>55493470</v>
      </c>
      <c r="D105" s="37">
        <v>64258699</v>
      </c>
      <c r="E105" s="37">
        <v>50383493</v>
      </c>
      <c r="F105" s="37">
        <f t="shared" si="12"/>
        <v>13875206</v>
      </c>
      <c r="G105" s="57">
        <f t="shared" si="13"/>
        <v>0.78407272142251117</v>
      </c>
      <c r="Z105" s="109"/>
      <c r="AA105" s="114"/>
      <c r="AB105" s="114"/>
      <c r="AC105" s="114"/>
      <c r="AD105" s="114"/>
      <c r="AE105" s="114"/>
      <c r="AF105" s="114"/>
      <c r="AG105" s="109"/>
      <c r="AH105" s="109"/>
      <c r="AI105" s="109"/>
      <c r="AJ105" s="109"/>
      <c r="AK105" s="109"/>
      <c r="AL105" s="109"/>
      <c r="AM105" s="109"/>
      <c r="AN105" s="109"/>
      <c r="AO105" s="91"/>
      <c r="AP105" s="91"/>
      <c r="AQ105" s="91"/>
      <c r="AR105" s="91"/>
      <c r="AS105" s="91"/>
      <c r="AT105" s="91"/>
      <c r="AU105" s="91"/>
      <c r="AV105" s="91"/>
      <c r="AW105" s="91"/>
    </row>
    <row r="106" spans="2:49" s="4" customFormat="1" ht="26.25" customHeight="1" x14ac:dyDescent="0.25">
      <c r="B106" s="61"/>
      <c r="C106" s="62"/>
      <c r="D106" s="62"/>
      <c r="E106" s="63"/>
      <c r="F106" s="63"/>
      <c r="G106" s="64"/>
      <c r="Z106" s="109"/>
      <c r="AA106" s="114"/>
      <c r="AB106" s="114"/>
      <c r="AC106" s="114"/>
      <c r="AD106" s="114"/>
      <c r="AE106" s="114"/>
      <c r="AF106" s="114"/>
      <c r="AG106" s="109"/>
      <c r="AH106" s="109"/>
      <c r="AI106" s="109"/>
      <c r="AJ106" s="109"/>
      <c r="AK106" s="109"/>
      <c r="AL106" s="109"/>
      <c r="AM106" s="109"/>
      <c r="AN106" s="109"/>
      <c r="AO106" s="91"/>
      <c r="AP106" s="91"/>
      <c r="AQ106" s="91"/>
      <c r="AR106" s="91"/>
      <c r="AS106" s="91"/>
      <c r="AT106" s="91"/>
      <c r="AU106" s="91"/>
      <c r="AV106" s="91"/>
      <c r="AW106" s="91"/>
    </row>
    <row r="107" spans="2:49" s="4" customFormat="1" ht="26.25" customHeight="1" x14ac:dyDescent="0.25">
      <c r="B107" s="104" t="s">
        <v>42</v>
      </c>
      <c r="C107" s="104"/>
      <c r="D107" s="104"/>
      <c r="E107" s="104"/>
      <c r="F107" s="104"/>
      <c r="G107" s="104"/>
      <c r="Z107" s="109"/>
      <c r="AA107" s="114"/>
      <c r="AB107" s="114"/>
      <c r="AC107" s="114"/>
      <c r="AD107" s="114"/>
      <c r="AE107" s="114"/>
      <c r="AF107" s="114"/>
      <c r="AG107" s="109"/>
      <c r="AH107" s="109"/>
      <c r="AI107" s="109"/>
      <c r="AJ107" s="109"/>
      <c r="AK107" s="109"/>
      <c r="AL107" s="109"/>
      <c r="AM107" s="109"/>
      <c r="AN107" s="109"/>
      <c r="AO107" s="91"/>
      <c r="AP107" s="91"/>
      <c r="AQ107" s="91"/>
      <c r="AR107" s="91"/>
      <c r="AS107" s="91"/>
      <c r="AT107" s="91"/>
      <c r="AU107" s="91"/>
      <c r="AV107" s="91"/>
      <c r="AW107" s="91"/>
    </row>
    <row r="108" spans="2:49" s="4" customFormat="1" ht="21" customHeight="1" x14ac:dyDescent="0.25">
      <c r="B108" s="65" t="s">
        <v>27</v>
      </c>
      <c r="C108" s="66">
        <f>SUM(C110:C119)</f>
        <v>420149722</v>
      </c>
      <c r="D108" s="66">
        <f>SUM(D110:D119)</f>
        <v>870236956</v>
      </c>
      <c r="E108" s="66">
        <f>SUM(E110:E119)</f>
        <v>361909002</v>
      </c>
      <c r="F108" s="66">
        <f>SUM(F110:F119)</f>
        <v>508327954</v>
      </c>
      <c r="G108" s="67">
        <f>E108/D108</f>
        <v>0.41587408981514223</v>
      </c>
      <c r="Z108" s="109"/>
      <c r="AA108" s="114"/>
      <c r="AB108" s="114"/>
      <c r="AC108" s="114"/>
      <c r="AD108" s="114"/>
      <c r="AE108" s="114"/>
      <c r="AF108" s="114"/>
      <c r="AG108" s="109"/>
      <c r="AH108" s="109"/>
      <c r="AI108" s="109"/>
      <c r="AJ108" s="109"/>
      <c r="AK108" s="109"/>
      <c r="AL108" s="109"/>
      <c r="AM108" s="109"/>
      <c r="AN108" s="109"/>
      <c r="AO108" s="91"/>
      <c r="AP108" s="91"/>
      <c r="AQ108" s="91"/>
      <c r="AR108" s="91"/>
      <c r="AS108" s="91"/>
      <c r="AT108" s="91"/>
      <c r="AU108" s="91"/>
      <c r="AV108" s="91"/>
      <c r="AW108" s="91"/>
    </row>
    <row r="109" spans="2:49" s="4" customFormat="1" ht="29.25" customHeight="1" x14ac:dyDescent="0.25">
      <c r="B109" s="56" t="s">
        <v>20</v>
      </c>
      <c r="C109" s="56" t="s">
        <v>4</v>
      </c>
      <c r="D109" s="56" t="s">
        <v>5</v>
      </c>
      <c r="E109" s="56" t="s">
        <v>6</v>
      </c>
      <c r="F109" s="56" t="s">
        <v>45</v>
      </c>
      <c r="G109" s="56" t="s">
        <v>7</v>
      </c>
      <c r="Z109" s="109"/>
      <c r="AA109" s="114"/>
      <c r="AB109" s="114"/>
      <c r="AC109" s="114"/>
      <c r="AD109" s="114"/>
      <c r="AE109" s="114"/>
      <c r="AF109" s="114"/>
      <c r="AG109" s="109"/>
      <c r="AH109" s="109"/>
      <c r="AI109" s="109"/>
      <c r="AJ109" s="109"/>
      <c r="AK109" s="109"/>
      <c r="AL109" s="109"/>
      <c r="AM109" s="109"/>
      <c r="AN109" s="109"/>
      <c r="AO109" s="91"/>
      <c r="AP109" s="91"/>
      <c r="AQ109" s="91"/>
      <c r="AR109" s="91"/>
      <c r="AS109" s="91"/>
      <c r="AT109" s="91"/>
      <c r="AU109" s="91"/>
      <c r="AV109" s="91"/>
      <c r="AW109" s="91"/>
    </row>
    <row r="110" spans="2:49" s="4" customFormat="1" ht="26.25" customHeight="1" x14ac:dyDescent="0.25">
      <c r="B110" s="77" t="s">
        <v>69</v>
      </c>
      <c r="C110" s="37">
        <v>156758588</v>
      </c>
      <c r="D110" s="37">
        <v>269846748</v>
      </c>
      <c r="E110" s="37">
        <v>82389962</v>
      </c>
      <c r="F110" s="37">
        <f>+D110-E110</f>
        <v>187456786</v>
      </c>
      <c r="G110" s="57">
        <f>E110/D110</f>
        <v>0.3053213077817043</v>
      </c>
      <c r="Z110" s="109"/>
      <c r="AA110" s="114"/>
      <c r="AB110" s="114"/>
      <c r="AC110" s="114"/>
      <c r="AD110" s="114"/>
      <c r="AE110" s="114"/>
      <c r="AF110" s="114"/>
      <c r="AG110" s="109"/>
      <c r="AH110" s="109"/>
      <c r="AI110" s="109"/>
      <c r="AJ110" s="109"/>
      <c r="AK110" s="109"/>
      <c r="AL110" s="109"/>
      <c r="AM110" s="109"/>
      <c r="AN110" s="109"/>
      <c r="AO110" s="91"/>
      <c r="AP110" s="91"/>
      <c r="AQ110" s="91"/>
      <c r="AR110" s="91"/>
      <c r="AS110" s="91"/>
      <c r="AT110" s="91"/>
      <c r="AU110" s="91"/>
      <c r="AV110" s="91"/>
      <c r="AW110" s="91"/>
    </row>
    <row r="111" spans="2:49" s="4" customFormat="1" ht="26.25" customHeight="1" x14ac:dyDescent="0.25">
      <c r="B111" s="77" t="s">
        <v>70</v>
      </c>
      <c r="C111" s="37">
        <v>49092375</v>
      </c>
      <c r="D111" s="37">
        <v>105470853</v>
      </c>
      <c r="E111" s="37">
        <v>35273220</v>
      </c>
      <c r="F111" s="37">
        <f t="shared" ref="F111:F119" si="14">+D111-E111</f>
        <v>70197633</v>
      </c>
      <c r="G111" s="57">
        <f t="shared" ref="G111:G119" si="15">E111/D111</f>
        <v>0.33443571372272868</v>
      </c>
      <c r="Z111" s="109"/>
      <c r="AA111" s="114"/>
      <c r="AB111" s="114"/>
      <c r="AC111" s="114"/>
      <c r="AD111" s="114"/>
      <c r="AE111" s="114"/>
      <c r="AF111" s="114"/>
      <c r="AG111" s="109"/>
      <c r="AH111" s="109"/>
      <c r="AI111" s="109"/>
      <c r="AJ111" s="109"/>
      <c r="AK111" s="109"/>
      <c r="AL111" s="109"/>
      <c r="AM111" s="109"/>
      <c r="AN111" s="109"/>
      <c r="AO111" s="91"/>
      <c r="AP111" s="91"/>
      <c r="AQ111" s="91"/>
      <c r="AR111" s="91"/>
      <c r="AS111" s="91"/>
      <c r="AT111" s="91"/>
      <c r="AU111" s="91"/>
      <c r="AV111" s="91"/>
      <c r="AW111" s="91"/>
    </row>
    <row r="112" spans="2:49" s="4" customFormat="1" ht="26.25" customHeight="1" x14ac:dyDescent="0.25">
      <c r="B112" s="77" t="s">
        <v>71</v>
      </c>
      <c r="C112" s="37">
        <v>53107248</v>
      </c>
      <c r="D112" s="37">
        <v>193246539</v>
      </c>
      <c r="E112" s="37">
        <v>99103745</v>
      </c>
      <c r="F112" s="37">
        <f t="shared" si="14"/>
        <v>94142794</v>
      </c>
      <c r="G112" s="57">
        <f t="shared" si="15"/>
        <v>0.51283580814867791</v>
      </c>
      <c r="Z112" s="109"/>
      <c r="AA112" s="109"/>
      <c r="AB112" s="109"/>
      <c r="AC112" s="109"/>
      <c r="AD112" s="109"/>
      <c r="AE112" s="109"/>
      <c r="AF112" s="109"/>
      <c r="AG112" s="109"/>
      <c r="AH112" s="109"/>
      <c r="AI112" s="109"/>
      <c r="AJ112" s="109"/>
      <c r="AK112" s="109"/>
      <c r="AL112" s="109"/>
      <c r="AM112" s="109"/>
      <c r="AN112" s="109"/>
      <c r="AO112" s="91"/>
      <c r="AP112" s="91"/>
      <c r="AQ112" s="91"/>
      <c r="AR112" s="91"/>
      <c r="AS112" s="91"/>
      <c r="AT112" s="91"/>
      <c r="AU112" s="91"/>
      <c r="AV112" s="91"/>
      <c r="AW112" s="91"/>
    </row>
    <row r="113" spans="2:49" s="4" customFormat="1" ht="26.25" customHeight="1" x14ac:dyDescent="0.25">
      <c r="B113" s="50" t="s">
        <v>72</v>
      </c>
      <c r="C113" s="37">
        <v>78724112</v>
      </c>
      <c r="D113" s="37">
        <v>131677373</v>
      </c>
      <c r="E113" s="37">
        <v>46376316</v>
      </c>
      <c r="F113" s="37">
        <f t="shared" si="14"/>
        <v>85301057</v>
      </c>
      <c r="G113" s="57">
        <f t="shared" si="15"/>
        <v>0.35219654632690767</v>
      </c>
      <c r="Z113" s="109"/>
      <c r="AA113" s="109"/>
      <c r="AB113" s="109"/>
      <c r="AC113" s="109"/>
      <c r="AD113" s="109"/>
      <c r="AE113" s="109"/>
      <c r="AF113" s="109"/>
      <c r="AG113" s="109"/>
      <c r="AH113" s="109"/>
      <c r="AI113" s="109"/>
      <c r="AJ113" s="109"/>
      <c r="AK113" s="109"/>
      <c r="AL113" s="109"/>
      <c r="AM113" s="109"/>
      <c r="AN113" s="109"/>
      <c r="AO113" s="91"/>
      <c r="AP113" s="91"/>
      <c r="AQ113" s="91"/>
      <c r="AR113" s="91"/>
      <c r="AS113" s="91"/>
      <c r="AT113" s="91"/>
      <c r="AU113" s="91"/>
      <c r="AV113" s="91"/>
      <c r="AW113" s="91"/>
    </row>
    <row r="114" spans="2:49" s="4" customFormat="1" ht="26.25" customHeight="1" x14ac:dyDescent="0.25">
      <c r="B114" s="50" t="s">
        <v>73</v>
      </c>
      <c r="C114" s="37">
        <v>35266806</v>
      </c>
      <c r="D114" s="37">
        <v>78934723</v>
      </c>
      <c r="E114" s="37">
        <v>46876278</v>
      </c>
      <c r="F114" s="37">
        <f t="shared" si="14"/>
        <v>32058445</v>
      </c>
      <c r="G114" s="57">
        <f t="shared" si="15"/>
        <v>0.59386130993327235</v>
      </c>
      <c r="Z114" s="109"/>
      <c r="AA114" s="109"/>
      <c r="AB114" s="109"/>
      <c r="AC114" s="109"/>
      <c r="AD114" s="109"/>
      <c r="AE114" s="109"/>
      <c r="AF114" s="109"/>
      <c r="AG114" s="109"/>
      <c r="AH114" s="109"/>
      <c r="AI114" s="109"/>
      <c r="AJ114" s="109"/>
      <c r="AK114" s="109"/>
      <c r="AL114" s="109"/>
      <c r="AM114" s="109"/>
      <c r="AN114" s="109"/>
      <c r="AO114" s="91"/>
      <c r="AP114" s="91"/>
      <c r="AQ114" s="91"/>
      <c r="AR114" s="91"/>
      <c r="AS114" s="91"/>
      <c r="AT114" s="91"/>
      <c r="AU114" s="91"/>
      <c r="AV114" s="91"/>
      <c r="AW114" s="91"/>
    </row>
    <row r="115" spans="2:49" s="4" customFormat="1" ht="26.25" customHeight="1" x14ac:dyDescent="0.25">
      <c r="B115" s="50" t="s">
        <v>74</v>
      </c>
      <c r="C115" s="37">
        <v>47200593</v>
      </c>
      <c r="D115" s="37">
        <v>63127112</v>
      </c>
      <c r="E115" s="37">
        <v>31395273</v>
      </c>
      <c r="F115" s="37">
        <f t="shared" si="14"/>
        <v>31731839</v>
      </c>
      <c r="G115" s="57">
        <f t="shared" si="15"/>
        <v>0.49733421988320958</v>
      </c>
      <c r="Z115" s="109"/>
      <c r="AA115" s="109"/>
      <c r="AB115" s="109"/>
      <c r="AC115" s="109"/>
      <c r="AD115" s="109"/>
      <c r="AE115" s="109"/>
      <c r="AF115" s="109"/>
      <c r="AG115" s="109"/>
      <c r="AH115" s="109"/>
      <c r="AI115" s="109"/>
      <c r="AJ115" s="109"/>
      <c r="AK115" s="109"/>
      <c r="AL115" s="109"/>
      <c r="AM115" s="109"/>
      <c r="AN115" s="109"/>
      <c r="AO115" s="91"/>
      <c r="AP115" s="91"/>
      <c r="AQ115" s="91"/>
      <c r="AR115" s="91"/>
      <c r="AS115" s="91"/>
      <c r="AT115" s="91"/>
      <c r="AU115" s="91"/>
      <c r="AV115" s="91"/>
      <c r="AW115" s="91"/>
    </row>
    <row r="116" spans="2:49" s="4" customFormat="1" ht="26.25" customHeight="1" x14ac:dyDescent="0.25">
      <c r="B116" s="50" t="s">
        <v>90</v>
      </c>
      <c r="C116" s="37">
        <v>0</v>
      </c>
      <c r="D116" s="37">
        <v>17133404</v>
      </c>
      <c r="E116" s="37">
        <v>16403031</v>
      </c>
      <c r="F116" s="37">
        <f t="shared" si="14"/>
        <v>730373</v>
      </c>
      <c r="G116" s="57">
        <f t="shared" si="15"/>
        <v>0.95737140150316891</v>
      </c>
      <c r="Z116" s="109"/>
      <c r="AA116" s="109"/>
      <c r="AB116" s="109"/>
      <c r="AC116" s="109"/>
      <c r="AD116" s="109"/>
      <c r="AE116" s="109"/>
      <c r="AF116" s="109"/>
      <c r="AG116" s="109"/>
      <c r="AH116" s="109"/>
      <c r="AI116" s="109"/>
      <c r="AJ116" s="109"/>
      <c r="AK116" s="109"/>
      <c r="AL116" s="109"/>
      <c r="AM116" s="109"/>
      <c r="AN116" s="109"/>
      <c r="AO116" s="91"/>
      <c r="AP116" s="91"/>
      <c r="AQ116" s="91"/>
      <c r="AR116" s="91"/>
      <c r="AS116" s="91"/>
      <c r="AT116" s="91"/>
      <c r="AU116" s="91"/>
      <c r="AV116" s="91"/>
      <c r="AW116" s="91"/>
    </row>
    <row r="117" spans="2:49" s="4" customFormat="1" ht="26.25" customHeight="1" x14ac:dyDescent="0.25">
      <c r="B117" s="50" t="s">
        <v>94</v>
      </c>
      <c r="C117" s="37">
        <v>0</v>
      </c>
      <c r="D117" s="37">
        <v>7661716</v>
      </c>
      <c r="E117" s="37">
        <v>1022973</v>
      </c>
      <c r="F117" s="37">
        <f t="shared" si="14"/>
        <v>6638743</v>
      </c>
      <c r="G117" s="57">
        <f t="shared" si="15"/>
        <v>0.13351747832991984</v>
      </c>
      <c r="Z117" s="109"/>
      <c r="AA117" s="109"/>
      <c r="AB117" s="109"/>
      <c r="AC117" s="109"/>
      <c r="AD117" s="109"/>
      <c r="AE117" s="109"/>
      <c r="AF117" s="109"/>
      <c r="AG117" s="109"/>
      <c r="AH117" s="109"/>
      <c r="AI117" s="109"/>
      <c r="AJ117" s="109"/>
      <c r="AK117" s="109"/>
      <c r="AL117" s="109"/>
      <c r="AM117" s="109"/>
      <c r="AN117" s="109"/>
      <c r="AO117" s="91"/>
      <c r="AP117" s="91"/>
      <c r="AQ117" s="91"/>
      <c r="AR117" s="91"/>
      <c r="AS117" s="91"/>
      <c r="AT117" s="91"/>
      <c r="AU117" s="91"/>
      <c r="AV117" s="91"/>
      <c r="AW117" s="91"/>
    </row>
    <row r="118" spans="2:49" s="4" customFormat="1" ht="26.25" customHeight="1" x14ac:dyDescent="0.25">
      <c r="B118" s="50" t="s">
        <v>95</v>
      </c>
      <c r="C118" s="37">
        <v>0</v>
      </c>
      <c r="D118" s="37">
        <v>133104</v>
      </c>
      <c r="E118" s="37">
        <v>133104</v>
      </c>
      <c r="F118" s="37">
        <f t="shared" si="14"/>
        <v>0</v>
      </c>
      <c r="G118" s="57">
        <f t="shared" si="15"/>
        <v>1</v>
      </c>
      <c r="Z118" s="109"/>
      <c r="AA118" s="109"/>
      <c r="AB118" s="109"/>
      <c r="AC118" s="109"/>
      <c r="AD118" s="109"/>
      <c r="AE118" s="109"/>
      <c r="AF118" s="109"/>
      <c r="AG118" s="109"/>
      <c r="AH118" s="109"/>
      <c r="AI118" s="109"/>
      <c r="AJ118" s="109"/>
      <c r="AK118" s="109"/>
      <c r="AL118" s="109"/>
      <c r="AM118" s="109"/>
      <c r="AN118" s="109"/>
      <c r="AO118" s="91"/>
      <c r="AP118" s="91"/>
      <c r="AQ118" s="91"/>
      <c r="AR118" s="91"/>
      <c r="AS118" s="91"/>
      <c r="AT118" s="91"/>
      <c r="AU118" s="91"/>
      <c r="AV118" s="91"/>
      <c r="AW118" s="91"/>
    </row>
    <row r="119" spans="2:49" s="4" customFormat="1" ht="26.25" customHeight="1" x14ac:dyDescent="0.25">
      <c r="B119" s="50" t="s">
        <v>96</v>
      </c>
      <c r="C119" s="37">
        <v>0</v>
      </c>
      <c r="D119" s="37">
        <v>3005384</v>
      </c>
      <c r="E119" s="37">
        <v>2935100</v>
      </c>
      <c r="F119" s="37">
        <f t="shared" si="14"/>
        <v>70284</v>
      </c>
      <c r="G119" s="57">
        <f t="shared" si="15"/>
        <v>0.97661397012827644</v>
      </c>
      <c r="Z119" s="109"/>
      <c r="AA119" s="109"/>
      <c r="AB119" s="109"/>
      <c r="AC119" s="109"/>
      <c r="AD119" s="109"/>
      <c r="AE119" s="109"/>
      <c r="AF119" s="109"/>
      <c r="AG119" s="109"/>
      <c r="AH119" s="109"/>
      <c r="AI119" s="109"/>
      <c r="AJ119" s="109"/>
      <c r="AK119" s="109"/>
      <c r="AL119" s="109"/>
      <c r="AM119" s="109"/>
      <c r="AN119" s="109"/>
      <c r="AO119" s="91"/>
      <c r="AP119" s="91"/>
      <c r="AQ119" s="91"/>
      <c r="AR119" s="91"/>
      <c r="AS119" s="91"/>
      <c r="AT119" s="91"/>
      <c r="AU119" s="91"/>
      <c r="AV119" s="91"/>
      <c r="AW119" s="91"/>
    </row>
    <row r="120" spans="2:49" s="4" customFormat="1" ht="20.25" customHeight="1" x14ac:dyDescent="0.25">
      <c r="B120"/>
      <c r="C120"/>
      <c r="D120"/>
      <c r="E120"/>
      <c r="F120"/>
      <c r="G120"/>
      <c r="Z120" s="109"/>
      <c r="AA120" s="109"/>
      <c r="AB120" s="109"/>
      <c r="AC120" s="109"/>
      <c r="AD120" s="109"/>
      <c r="AE120" s="109"/>
      <c r="AF120" s="109"/>
      <c r="AG120" s="109"/>
      <c r="AH120" s="109"/>
      <c r="AI120" s="109"/>
      <c r="AJ120" s="109"/>
      <c r="AK120" s="109"/>
      <c r="AL120" s="109"/>
      <c r="AM120" s="109"/>
      <c r="AN120" s="109"/>
      <c r="AO120" s="91"/>
      <c r="AP120" s="91"/>
      <c r="AQ120" s="91"/>
      <c r="AR120" s="91"/>
      <c r="AS120" s="91"/>
      <c r="AT120" s="91"/>
      <c r="AU120" s="91"/>
      <c r="AV120" s="91"/>
      <c r="AW120" s="91"/>
    </row>
    <row r="121" spans="2:49" s="14" customFormat="1" ht="15" x14ac:dyDescent="0.25">
      <c r="B121"/>
      <c r="C121"/>
      <c r="D121"/>
      <c r="E121"/>
      <c r="F121"/>
      <c r="G121"/>
      <c r="Z121" s="119"/>
      <c r="AA121" s="119"/>
      <c r="AB121" s="119"/>
      <c r="AC121" s="119"/>
      <c r="AD121" s="119"/>
      <c r="AE121" s="119"/>
      <c r="AF121" s="119"/>
      <c r="AG121" s="119"/>
      <c r="AH121" s="119"/>
      <c r="AI121" s="119"/>
      <c r="AJ121" s="119"/>
      <c r="AK121" s="119"/>
      <c r="AL121" s="119"/>
      <c r="AM121" s="119"/>
      <c r="AN121" s="119"/>
      <c r="AO121" s="92"/>
      <c r="AP121" s="92"/>
      <c r="AQ121" s="92"/>
      <c r="AR121" s="92"/>
      <c r="AS121" s="92"/>
      <c r="AT121" s="92"/>
      <c r="AU121" s="92"/>
      <c r="AV121" s="92"/>
      <c r="AW121" s="92"/>
    </row>
    <row r="122" spans="2:49" s="14" customFormat="1" ht="27.75" customHeight="1" x14ac:dyDescent="0.2">
      <c r="B122" s="105" t="s">
        <v>43</v>
      </c>
      <c r="C122" s="106"/>
      <c r="D122" s="106"/>
      <c r="E122" s="106"/>
      <c r="F122" s="106"/>
      <c r="G122" s="107"/>
      <c r="Z122" s="119"/>
      <c r="AA122" s="119"/>
      <c r="AB122" s="119"/>
      <c r="AC122" s="119"/>
      <c r="AD122" s="119"/>
      <c r="AE122" s="119"/>
      <c r="AF122" s="119"/>
      <c r="AG122" s="119"/>
      <c r="AH122" s="119"/>
      <c r="AI122" s="119"/>
      <c r="AJ122" s="119"/>
      <c r="AK122" s="119"/>
      <c r="AL122" s="119"/>
      <c r="AM122" s="119"/>
      <c r="AN122" s="119"/>
      <c r="AO122" s="92"/>
      <c r="AP122" s="92"/>
      <c r="AQ122" s="92"/>
      <c r="AR122" s="92"/>
      <c r="AS122" s="92"/>
      <c r="AT122" s="92"/>
      <c r="AU122" s="92"/>
      <c r="AV122" s="92"/>
      <c r="AW122" s="92"/>
    </row>
    <row r="123" spans="2:49" s="14" customFormat="1" ht="18" customHeight="1" x14ac:dyDescent="0.2">
      <c r="B123" s="65" t="s">
        <v>27</v>
      </c>
      <c r="C123" s="66">
        <f>SUM(C125:C128)</f>
        <v>420149722</v>
      </c>
      <c r="D123" s="66">
        <f>SUM(D125:D128)</f>
        <v>870236956</v>
      </c>
      <c r="E123" s="66">
        <f>SUM(E125:E128)</f>
        <v>361909002</v>
      </c>
      <c r="F123" s="66">
        <f>SUM(F125:F128)</f>
        <v>508327954</v>
      </c>
      <c r="G123" s="67">
        <f>E123/D123</f>
        <v>0.41587408981514223</v>
      </c>
      <c r="Z123" s="119"/>
      <c r="AA123" s="119"/>
      <c r="AB123" s="119"/>
      <c r="AC123" s="119"/>
      <c r="AD123" s="119"/>
      <c r="AE123" s="119"/>
      <c r="AF123" s="119"/>
      <c r="AG123" s="119"/>
      <c r="AH123" s="119"/>
      <c r="AI123" s="119"/>
      <c r="AJ123" s="119"/>
      <c r="AK123" s="119"/>
      <c r="AL123" s="119"/>
      <c r="AM123" s="119"/>
      <c r="AN123" s="119"/>
      <c r="AO123" s="92"/>
      <c r="AP123" s="92"/>
      <c r="AQ123" s="92"/>
      <c r="AR123" s="92"/>
      <c r="AS123" s="92"/>
      <c r="AT123" s="92"/>
      <c r="AU123" s="92"/>
      <c r="AV123" s="92"/>
      <c r="AW123" s="92"/>
    </row>
    <row r="124" spans="2:49" ht="29.25" customHeight="1" x14ac:dyDescent="0.15">
      <c r="B124" s="56" t="s">
        <v>21</v>
      </c>
      <c r="C124" s="56" t="s">
        <v>4</v>
      </c>
      <c r="D124" s="56" t="s">
        <v>5</v>
      </c>
      <c r="E124" s="56" t="s">
        <v>6</v>
      </c>
      <c r="F124" s="56" t="s">
        <v>45</v>
      </c>
      <c r="G124" s="56" t="s">
        <v>7</v>
      </c>
      <c r="Z124" s="83"/>
      <c r="AA124" s="83"/>
      <c r="AB124" s="83"/>
      <c r="AC124" s="83"/>
      <c r="AD124" s="83"/>
      <c r="AE124" s="83"/>
      <c r="AF124" s="83"/>
      <c r="AG124" s="83"/>
      <c r="AH124" s="83"/>
      <c r="AI124" s="83"/>
      <c r="AJ124" s="83"/>
      <c r="AK124" s="83"/>
      <c r="AL124" s="83"/>
      <c r="AM124" s="83"/>
      <c r="AN124" s="83"/>
      <c r="AO124" s="89"/>
      <c r="AP124" s="89"/>
      <c r="AQ124" s="89"/>
      <c r="AR124" s="89"/>
      <c r="AS124" s="89"/>
      <c r="AT124" s="89"/>
      <c r="AU124" s="89"/>
      <c r="AV124" s="89"/>
      <c r="AW124" s="89"/>
    </row>
    <row r="125" spans="2:49" s="15" customFormat="1" ht="27.75" customHeight="1" x14ac:dyDescent="0.25">
      <c r="B125" s="50" t="s">
        <v>22</v>
      </c>
      <c r="C125" s="37">
        <v>108470177</v>
      </c>
      <c r="D125" s="37">
        <v>127691961</v>
      </c>
      <c r="E125" s="37">
        <v>85610644</v>
      </c>
      <c r="F125" s="37">
        <f>+D125-E125</f>
        <v>42081317</v>
      </c>
      <c r="G125" s="57">
        <f>E125/D125</f>
        <v>0.67044662271260758</v>
      </c>
      <c r="Z125" s="120"/>
      <c r="AA125" s="120"/>
      <c r="AB125" s="120"/>
      <c r="AC125" s="120"/>
      <c r="AD125" s="120"/>
      <c r="AE125" s="120"/>
      <c r="AF125" s="120"/>
      <c r="AG125" s="120"/>
      <c r="AH125" s="120"/>
      <c r="AI125" s="120"/>
      <c r="AJ125" s="120"/>
      <c r="AK125" s="120"/>
      <c r="AL125" s="120"/>
      <c r="AM125" s="120"/>
      <c r="AN125" s="120"/>
      <c r="AO125" s="93"/>
      <c r="AP125" s="93"/>
      <c r="AQ125" s="93"/>
      <c r="AR125" s="93"/>
      <c r="AS125" s="93"/>
      <c r="AT125" s="93"/>
      <c r="AU125" s="93"/>
      <c r="AV125" s="93"/>
      <c r="AW125" s="93"/>
    </row>
    <row r="126" spans="2:49" s="15" customFormat="1" ht="27.75" customHeight="1" x14ac:dyDescent="0.25">
      <c r="B126" s="50" t="s">
        <v>28</v>
      </c>
      <c r="C126" s="37">
        <v>0</v>
      </c>
      <c r="D126" s="37">
        <v>255403578</v>
      </c>
      <c r="E126" s="37">
        <v>77279187</v>
      </c>
      <c r="F126" s="37">
        <f t="shared" ref="F126:F128" si="16">+D126-E126</f>
        <v>178124391</v>
      </c>
      <c r="G126" s="57">
        <f>E126/D126</f>
        <v>0.30257675951587493</v>
      </c>
      <c r="Z126" s="120"/>
      <c r="AA126" s="120"/>
      <c r="AB126" s="120"/>
      <c r="AC126" s="120"/>
      <c r="AD126" s="120"/>
      <c r="AE126" s="120"/>
      <c r="AF126" s="120"/>
      <c r="AG126" s="120"/>
      <c r="AH126" s="120"/>
      <c r="AI126" s="120"/>
      <c r="AJ126" s="120"/>
      <c r="AK126" s="120"/>
      <c r="AL126" s="120"/>
      <c r="AM126" s="120"/>
      <c r="AN126" s="120"/>
      <c r="AO126" s="93"/>
      <c r="AP126" s="93"/>
      <c r="AQ126" s="93"/>
      <c r="AR126" s="93"/>
      <c r="AS126" s="93"/>
      <c r="AT126" s="93"/>
      <c r="AU126" s="93"/>
      <c r="AV126" s="93"/>
      <c r="AW126" s="93"/>
    </row>
    <row r="127" spans="2:49" s="15" customFormat="1" ht="27.75" customHeight="1" x14ac:dyDescent="0.25">
      <c r="B127" s="50" t="s">
        <v>23</v>
      </c>
      <c r="C127" s="37">
        <v>0</v>
      </c>
      <c r="D127" s="37">
        <v>74971</v>
      </c>
      <c r="E127" s="37">
        <v>5348</v>
      </c>
      <c r="F127" s="37">
        <f t="shared" ref="F127" si="17">+D127-E127</f>
        <v>69623</v>
      </c>
      <c r="G127" s="57">
        <f>E127/D127</f>
        <v>7.1334249243040646E-2</v>
      </c>
      <c r="Z127" s="120"/>
      <c r="AA127" s="120"/>
      <c r="AB127" s="120"/>
      <c r="AC127" s="120"/>
      <c r="AD127" s="120"/>
      <c r="AE127" s="120"/>
      <c r="AF127" s="120"/>
      <c r="AG127" s="120"/>
      <c r="AH127" s="120"/>
      <c r="AI127" s="120"/>
      <c r="AJ127" s="120"/>
      <c r="AK127" s="120"/>
      <c r="AL127" s="120"/>
      <c r="AM127" s="120"/>
      <c r="AN127" s="120"/>
      <c r="AO127" s="93"/>
      <c r="AP127" s="93"/>
      <c r="AQ127" s="93"/>
      <c r="AR127" s="93"/>
      <c r="AS127" s="93"/>
      <c r="AT127" s="93"/>
      <c r="AU127" s="93"/>
      <c r="AV127" s="93"/>
      <c r="AW127" s="93"/>
    </row>
    <row r="128" spans="2:49" s="15" customFormat="1" ht="27.75" customHeight="1" x14ac:dyDescent="0.25">
      <c r="B128" s="50" t="s">
        <v>24</v>
      </c>
      <c r="C128" s="37">
        <v>311679545</v>
      </c>
      <c r="D128" s="37">
        <v>487066446</v>
      </c>
      <c r="E128" s="37">
        <v>199013823</v>
      </c>
      <c r="F128" s="37">
        <f t="shared" si="16"/>
        <v>288052623</v>
      </c>
      <c r="G128" s="57">
        <f>E128/D128</f>
        <v>0.40859686524166766</v>
      </c>
      <c r="Z128" s="120"/>
      <c r="AA128" s="120"/>
      <c r="AB128" s="120"/>
      <c r="AC128" s="120"/>
      <c r="AD128" s="120"/>
      <c r="AE128" s="120"/>
      <c r="AF128" s="120"/>
      <c r="AG128" s="120"/>
      <c r="AH128" s="120"/>
      <c r="AI128" s="120"/>
      <c r="AJ128" s="120"/>
      <c r="AK128" s="120"/>
      <c r="AL128" s="120"/>
      <c r="AM128" s="120"/>
      <c r="AN128" s="120"/>
      <c r="AO128" s="93"/>
      <c r="AP128" s="93"/>
      <c r="AQ128" s="93"/>
      <c r="AR128" s="93"/>
      <c r="AS128" s="93"/>
      <c r="AT128" s="93"/>
      <c r="AU128" s="93"/>
      <c r="AV128" s="93"/>
      <c r="AW128" s="93"/>
    </row>
    <row r="129" spans="2:49" s="15" customFormat="1" ht="11.25" customHeight="1" x14ac:dyDescent="0.25">
      <c r="B129" s="68"/>
      <c r="C129" s="69"/>
      <c r="D129" s="70"/>
      <c r="E129" s="69"/>
      <c r="F129" s="69"/>
      <c r="G129" s="71"/>
      <c r="Z129" s="120"/>
      <c r="AA129" s="120"/>
      <c r="AB129" s="120"/>
      <c r="AC129" s="120"/>
      <c r="AD129" s="120"/>
      <c r="AE129" s="120"/>
      <c r="AF129" s="120"/>
      <c r="AG129" s="120"/>
      <c r="AH129" s="120"/>
      <c r="AI129" s="120"/>
      <c r="AJ129" s="120"/>
      <c r="AK129" s="120"/>
      <c r="AL129" s="120"/>
      <c r="AM129" s="120"/>
      <c r="AN129" s="120"/>
      <c r="AO129" s="93"/>
      <c r="AP129" s="93"/>
      <c r="AQ129" s="93"/>
      <c r="AR129" s="93"/>
      <c r="AS129" s="93"/>
      <c r="AT129" s="93"/>
      <c r="AU129" s="93"/>
      <c r="AV129" s="93"/>
      <c r="AW129" s="93"/>
    </row>
    <row r="130" spans="2:49" ht="27" customHeight="1" x14ac:dyDescent="0.15">
      <c r="B130" s="108" t="s">
        <v>44</v>
      </c>
      <c r="C130" s="108"/>
      <c r="D130" s="108"/>
      <c r="E130" s="108"/>
      <c r="F130" s="108"/>
      <c r="G130" s="108"/>
      <c r="Z130" s="83"/>
      <c r="AA130" s="83"/>
      <c r="AB130" s="83"/>
      <c r="AC130" s="83"/>
      <c r="AD130" s="83"/>
      <c r="AE130" s="83"/>
      <c r="AF130" s="83"/>
      <c r="AG130" s="83"/>
      <c r="AH130" s="83"/>
      <c r="AI130" s="83"/>
      <c r="AJ130" s="83"/>
      <c r="AK130" s="83"/>
      <c r="AL130" s="83"/>
      <c r="AM130" s="83"/>
      <c r="AN130" s="83"/>
      <c r="AO130" s="89"/>
      <c r="AP130" s="89"/>
      <c r="AQ130" s="89"/>
      <c r="AR130" s="89"/>
      <c r="AS130" s="89"/>
      <c r="AT130" s="89"/>
      <c r="AU130" s="89"/>
      <c r="AV130" s="89"/>
      <c r="AW130" s="89"/>
    </row>
    <row r="131" spans="2:49" ht="23.25" customHeight="1" x14ac:dyDescent="0.15">
      <c r="B131" s="65" t="s">
        <v>3</v>
      </c>
      <c r="C131" s="66">
        <f>SUM(C133:C146)</f>
        <v>420149722</v>
      </c>
      <c r="D131" s="66">
        <f>SUM(D133:D146)</f>
        <v>870236956</v>
      </c>
      <c r="E131" s="66">
        <f>SUM(E133:E146)</f>
        <v>361909004</v>
      </c>
      <c r="F131" s="66">
        <f>SUM(F133:F146)</f>
        <v>508327952</v>
      </c>
      <c r="G131" s="67">
        <f>E131/D131</f>
        <v>0.4158740921133669</v>
      </c>
      <c r="Z131" s="83"/>
      <c r="AA131" s="83"/>
      <c r="AB131" s="83"/>
      <c r="AC131" s="83"/>
      <c r="AD131" s="83"/>
      <c r="AE131" s="83"/>
      <c r="AF131" s="83"/>
      <c r="AG131" s="83"/>
      <c r="AH131" s="83"/>
      <c r="AI131" s="83"/>
      <c r="AJ131" s="83"/>
      <c r="AK131" s="83"/>
      <c r="AL131" s="83"/>
      <c r="AM131" s="83"/>
      <c r="AN131" s="83"/>
      <c r="AO131" s="89"/>
      <c r="AP131" s="89"/>
      <c r="AQ131" s="89"/>
      <c r="AR131" s="89"/>
      <c r="AS131" s="89"/>
      <c r="AT131" s="89"/>
      <c r="AU131" s="89"/>
      <c r="AV131" s="89"/>
      <c r="AW131" s="89"/>
    </row>
    <row r="132" spans="2:49" ht="30" customHeight="1" x14ac:dyDescent="0.15">
      <c r="B132" s="56" t="s">
        <v>26</v>
      </c>
      <c r="C132" s="56" t="s">
        <v>4</v>
      </c>
      <c r="D132" s="56" t="s">
        <v>5</v>
      </c>
      <c r="E132" s="56" t="s">
        <v>6</v>
      </c>
      <c r="F132" s="56" t="s">
        <v>45</v>
      </c>
      <c r="G132" s="56" t="s">
        <v>7</v>
      </c>
      <c r="Z132" s="83"/>
      <c r="AA132" s="83"/>
      <c r="AB132" s="83"/>
      <c r="AC132" s="83"/>
      <c r="AD132" s="83"/>
      <c r="AE132" s="83"/>
      <c r="AF132" s="83"/>
      <c r="AG132" s="83"/>
      <c r="AH132" s="83"/>
      <c r="AI132" s="83"/>
      <c r="AJ132" s="83"/>
      <c r="AK132" s="83"/>
      <c r="AL132" s="83"/>
      <c r="AM132" s="83"/>
      <c r="AN132" s="83"/>
      <c r="AO132" s="89"/>
      <c r="AP132" s="89"/>
      <c r="AQ132" s="89"/>
      <c r="AR132" s="89"/>
      <c r="AS132" s="89"/>
      <c r="AT132" s="89"/>
      <c r="AU132" s="89"/>
      <c r="AV132" s="89"/>
      <c r="AW132" s="89"/>
    </row>
    <row r="133" spans="2:49" ht="25.5" customHeight="1" x14ac:dyDescent="0.15">
      <c r="B133" s="77" t="s">
        <v>48</v>
      </c>
      <c r="C133" s="37">
        <v>13734581</v>
      </c>
      <c r="D133" s="37">
        <v>19623709</v>
      </c>
      <c r="E133" s="37">
        <v>8538169</v>
      </c>
      <c r="F133" s="37">
        <f>+D133-E133</f>
        <v>11085540</v>
      </c>
      <c r="G133" s="57">
        <f>E133/D133</f>
        <v>0.4350945583222825</v>
      </c>
      <c r="Z133" s="83"/>
      <c r="AA133" s="83"/>
      <c r="AB133" s="83"/>
      <c r="AC133" s="83"/>
      <c r="AD133" s="83"/>
      <c r="AE133" s="83"/>
      <c r="AF133" s="83"/>
      <c r="AG133" s="83"/>
      <c r="AH133" s="83"/>
      <c r="AI133" s="83"/>
      <c r="AJ133" s="83"/>
      <c r="AK133" s="83"/>
      <c r="AL133" s="83"/>
      <c r="AM133" s="83"/>
      <c r="AN133" s="83"/>
      <c r="AO133" s="89"/>
      <c r="AP133" s="89"/>
      <c r="AQ133" s="89"/>
      <c r="AR133" s="89"/>
      <c r="AS133" s="89"/>
      <c r="AT133" s="89"/>
      <c r="AU133" s="89"/>
      <c r="AV133" s="89"/>
      <c r="AW133" s="89"/>
    </row>
    <row r="134" spans="2:49" ht="25.5" customHeight="1" x14ac:dyDescent="0.15">
      <c r="B134" s="50" t="s">
        <v>49</v>
      </c>
      <c r="C134" s="37">
        <v>0</v>
      </c>
      <c r="D134" s="37">
        <v>14321999</v>
      </c>
      <c r="E134" s="37">
        <v>0</v>
      </c>
      <c r="F134" s="37">
        <f t="shared" ref="F134:F137" si="18">+D134-E134</f>
        <v>14321999</v>
      </c>
      <c r="G134" s="57">
        <f t="shared" ref="G134:G137" si="19">E134/D134</f>
        <v>0</v>
      </c>
      <c r="Z134" s="83"/>
      <c r="AA134" s="83"/>
      <c r="AB134" s="83"/>
      <c r="AC134" s="83"/>
      <c r="AD134" s="83"/>
      <c r="AE134" s="83"/>
      <c r="AF134" s="83"/>
      <c r="AG134" s="83"/>
      <c r="AH134" s="83"/>
      <c r="AI134" s="83"/>
      <c r="AJ134" s="83"/>
      <c r="AK134" s="83"/>
      <c r="AL134" s="83"/>
      <c r="AM134" s="83"/>
      <c r="AN134" s="83"/>
      <c r="AO134" s="89"/>
      <c r="AP134" s="89"/>
      <c r="AQ134" s="89"/>
      <c r="AR134" s="89"/>
      <c r="AS134" s="89"/>
      <c r="AT134" s="89"/>
      <c r="AU134" s="89"/>
      <c r="AV134" s="89"/>
      <c r="AW134" s="89"/>
    </row>
    <row r="135" spans="2:49" ht="25.5" customHeight="1" x14ac:dyDescent="0.15">
      <c r="B135" s="50" t="s">
        <v>52</v>
      </c>
      <c r="C135" s="37">
        <v>0</v>
      </c>
      <c r="D135" s="37">
        <v>956545</v>
      </c>
      <c r="E135" s="37">
        <v>191364</v>
      </c>
      <c r="F135" s="37">
        <f t="shared" si="18"/>
        <v>765181</v>
      </c>
      <c r="G135" s="57">
        <f t="shared" si="19"/>
        <v>0.20005749860173855</v>
      </c>
      <c r="Z135" s="83"/>
      <c r="AA135" s="83"/>
      <c r="AB135" s="83"/>
      <c r="AC135" s="83"/>
      <c r="AD135" s="83"/>
      <c r="AE135" s="83"/>
      <c r="AF135" s="83"/>
      <c r="AG135" s="83"/>
      <c r="AH135" s="83"/>
      <c r="AI135" s="83"/>
      <c r="AJ135" s="83"/>
      <c r="AK135" s="83"/>
      <c r="AL135" s="83"/>
      <c r="AM135" s="83"/>
      <c r="AN135" s="83"/>
      <c r="AO135" s="89"/>
      <c r="AP135" s="89"/>
      <c r="AQ135" s="89"/>
      <c r="AR135" s="89"/>
      <c r="AS135" s="89"/>
      <c r="AT135" s="89"/>
      <c r="AU135" s="89"/>
      <c r="AV135" s="89"/>
      <c r="AW135" s="89"/>
    </row>
    <row r="136" spans="2:49" ht="25.5" customHeight="1" x14ac:dyDescent="0.15">
      <c r="B136" s="50" t="s">
        <v>53</v>
      </c>
      <c r="C136" s="37">
        <v>42504241</v>
      </c>
      <c r="D136" s="37">
        <v>63262785</v>
      </c>
      <c r="E136" s="37">
        <v>29205562</v>
      </c>
      <c r="F136" s="37">
        <f t="shared" si="18"/>
        <v>34057223</v>
      </c>
      <c r="G136" s="57">
        <f t="shared" si="19"/>
        <v>0.46165469952042104</v>
      </c>
      <c r="Z136" s="83"/>
      <c r="AA136" s="83"/>
      <c r="AB136" s="83"/>
      <c r="AC136" s="83"/>
      <c r="AD136" s="83"/>
      <c r="AE136" s="83"/>
      <c r="AF136" s="83"/>
      <c r="AG136" s="83"/>
      <c r="AH136" s="83"/>
      <c r="AI136" s="83"/>
      <c r="AJ136" s="83"/>
      <c r="AK136" s="83"/>
      <c r="AL136" s="83"/>
      <c r="AM136" s="83"/>
      <c r="AN136" s="83"/>
      <c r="AO136" s="89"/>
      <c r="AP136" s="89"/>
      <c r="AQ136" s="89"/>
      <c r="AR136" s="89"/>
      <c r="AS136" s="89"/>
      <c r="AT136" s="89"/>
      <c r="AU136" s="89"/>
      <c r="AV136" s="89"/>
      <c r="AW136" s="89"/>
    </row>
    <row r="137" spans="2:49" ht="25.5" customHeight="1" x14ac:dyDescent="0.15">
      <c r="B137" s="50" t="s">
        <v>54</v>
      </c>
      <c r="C137" s="37">
        <v>8557479</v>
      </c>
      <c r="D137" s="37">
        <v>7956472</v>
      </c>
      <c r="E137" s="37">
        <v>1319715</v>
      </c>
      <c r="F137" s="37">
        <f t="shared" si="18"/>
        <v>6636757</v>
      </c>
      <c r="G137" s="57">
        <f t="shared" si="19"/>
        <v>0.16586685656657876</v>
      </c>
      <c r="Z137" s="83"/>
      <c r="AA137" s="83"/>
      <c r="AB137" s="83"/>
      <c r="AC137" s="83"/>
      <c r="AD137" s="83"/>
      <c r="AE137" s="83"/>
      <c r="AF137" s="83"/>
      <c r="AG137" s="83"/>
      <c r="AH137" s="83"/>
      <c r="AI137" s="83"/>
      <c r="AJ137" s="83"/>
      <c r="AK137" s="83"/>
      <c r="AL137" s="83"/>
      <c r="AM137" s="83"/>
      <c r="AN137" s="83"/>
      <c r="AO137" s="89"/>
      <c r="AP137" s="89"/>
      <c r="AQ137" s="89"/>
      <c r="AR137" s="89"/>
      <c r="AS137" s="89"/>
      <c r="AT137" s="89"/>
      <c r="AU137" s="89"/>
      <c r="AV137" s="89"/>
      <c r="AW137" s="89"/>
    </row>
    <row r="138" spans="2:49" ht="25.5" customHeight="1" x14ac:dyDescent="0.15">
      <c r="B138" s="50" t="s">
        <v>55</v>
      </c>
      <c r="C138" s="37">
        <v>2801684</v>
      </c>
      <c r="D138" s="37">
        <v>7522957</v>
      </c>
      <c r="E138" s="37">
        <v>1236346</v>
      </c>
      <c r="F138" s="37">
        <f t="shared" ref="F138:F146" si="20">+D138-E138</f>
        <v>6286611</v>
      </c>
      <c r="G138" s="57">
        <f t="shared" ref="G138:G146" si="21">E138/D138</f>
        <v>0.1643430900907715</v>
      </c>
      <c r="Z138" s="83"/>
      <c r="AA138" s="83"/>
      <c r="AB138" s="83"/>
      <c r="AC138" s="83"/>
      <c r="AD138" s="83"/>
      <c r="AE138" s="83"/>
      <c r="AF138" s="83"/>
      <c r="AG138" s="83"/>
      <c r="AH138" s="83"/>
      <c r="AI138" s="83"/>
      <c r="AJ138" s="83"/>
      <c r="AK138" s="83"/>
      <c r="AL138" s="83"/>
      <c r="AM138" s="83"/>
      <c r="AN138" s="83"/>
      <c r="AO138" s="89"/>
      <c r="AP138" s="89"/>
      <c r="AQ138" s="89"/>
      <c r="AR138" s="89"/>
      <c r="AS138" s="89"/>
      <c r="AT138" s="89"/>
      <c r="AU138" s="89"/>
      <c r="AV138" s="89"/>
      <c r="AW138" s="89"/>
    </row>
    <row r="139" spans="2:49" ht="25.5" customHeight="1" x14ac:dyDescent="0.15">
      <c r="B139" s="50" t="s">
        <v>57</v>
      </c>
      <c r="C139" s="37">
        <v>0</v>
      </c>
      <c r="D139" s="37">
        <v>888550</v>
      </c>
      <c r="E139" s="37">
        <v>34000</v>
      </c>
      <c r="F139" s="37">
        <f t="shared" si="20"/>
        <v>854550</v>
      </c>
      <c r="G139" s="57">
        <f t="shared" si="21"/>
        <v>3.8264588374317711E-2</v>
      </c>
      <c r="Z139" s="83"/>
      <c r="AA139" s="83"/>
      <c r="AB139" s="83"/>
      <c r="AC139" s="83"/>
      <c r="AD139" s="83"/>
      <c r="AE139" s="83"/>
      <c r="AF139" s="83"/>
      <c r="AG139" s="83"/>
      <c r="AH139" s="83"/>
      <c r="AI139" s="83"/>
      <c r="AJ139" s="83"/>
      <c r="AK139" s="83"/>
      <c r="AL139" s="83"/>
      <c r="AM139" s="83"/>
      <c r="AN139" s="83"/>
      <c r="AO139" s="89"/>
      <c r="AP139" s="89"/>
      <c r="AQ139" s="89"/>
      <c r="AR139" s="89"/>
      <c r="AS139" s="89"/>
      <c r="AT139" s="89"/>
      <c r="AU139" s="89"/>
      <c r="AV139" s="89"/>
      <c r="AW139" s="89"/>
    </row>
    <row r="140" spans="2:49" ht="25.5" customHeight="1" x14ac:dyDescent="0.15">
      <c r="B140" s="50" t="s">
        <v>58</v>
      </c>
      <c r="C140" s="37">
        <v>99111373</v>
      </c>
      <c r="D140" s="37">
        <v>214282916</v>
      </c>
      <c r="E140" s="37">
        <v>74201428</v>
      </c>
      <c r="F140" s="37">
        <f t="shared" si="20"/>
        <v>140081488</v>
      </c>
      <c r="G140" s="57">
        <f t="shared" si="21"/>
        <v>0.34627785259371774</v>
      </c>
      <c r="Z140" s="83"/>
      <c r="AA140" s="83"/>
      <c r="AB140" s="83"/>
      <c r="AC140" s="83"/>
      <c r="AD140" s="83"/>
      <c r="AE140" s="83"/>
      <c r="AF140" s="83"/>
      <c r="AG140" s="83"/>
      <c r="AH140" s="83"/>
      <c r="AI140" s="83"/>
      <c r="AJ140" s="83"/>
      <c r="AK140" s="83"/>
      <c r="AL140" s="83"/>
      <c r="AM140" s="83"/>
      <c r="AN140" s="83"/>
      <c r="AO140" s="89"/>
      <c r="AP140" s="89"/>
      <c r="AQ140" s="89"/>
      <c r="AR140" s="89"/>
      <c r="AS140" s="89"/>
      <c r="AT140" s="89"/>
      <c r="AU140" s="89"/>
      <c r="AV140" s="89"/>
      <c r="AW140" s="89"/>
    </row>
    <row r="141" spans="2:49" ht="25.5" customHeight="1" x14ac:dyDescent="0.15">
      <c r="B141" s="50" t="s">
        <v>60</v>
      </c>
      <c r="C141" s="37">
        <v>4000000</v>
      </c>
      <c r="D141" s="37">
        <v>6674601</v>
      </c>
      <c r="E141" s="37">
        <v>5412602</v>
      </c>
      <c r="F141" s="37">
        <f t="shared" si="20"/>
        <v>1261999</v>
      </c>
      <c r="G141" s="57">
        <f t="shared" si="21"/>
        <v>0.81092517740011727</v>
      </c>
      <c r="Z141" s="83"/>
      <c r="AA141" s="83"/>
      <c r="AB141" s="83"/>
      <c r="AC141" s="83"/>
      <c r="AD141" s="83"/>
      <c r="AE141" s="83"/>
      <c r="AF141" s="83"/>
      <c r="AG141" s="83"/>
      <c r="AH141" s="83"/>
      <c r="AI141" s="83"/>
      <c r="AJ141" s="83"/>
      <c r="AK141" s="83"/>
      <c r="AL141" s="83"/>
      <c r="AM141" s="83"/>
      <c r="AN141" s="83"/>
      <c r="AO141" s="89"/>
      <c r="AP141" s="89"/>
      <c r="AQ141" s="89"/>
      <c r="AR141" s="89"/>
      <c r="AS141" s="89"/>
      <c r="AT141" s="89"/>
      <c r="AU141" s="89"/>
      <c r="AV141" s="89"/>
      <c r="AW141" s="89"/>
    </row>
    <row r="142" spans="2:49" ht="25.5" customHeight="1" x14ac:dyDescent="0.15">
      <c r="B142" s="50" t="s">
        <v>61</v>
      </c>
      <c r="C142" s="37">
        <v>49082406</v>
      </c>
      <c r="D142" s="37">
        <v>82400384</v>
      </c>
      <c r="E142" s="37">
        <v>43729012</v>
      </c>
      <c r="F142" s="37">
        <f t="shared" si="20"/>
        <v>38671372</v>
      </c>
      <c r="G142" s="57">
        <f t="shared" si="21"/>
        <v>0.53068942008813935</v>
      </c>
      <c r="Z142" s="83"/>
      <c r="AA142" s="83"/>
      <c r="AB142" s="83"/>
      <c r="AC142" s="83"/>
      <c r="AD142" s="83"/>
      <c r="AE142" s="83"/>
      <c r="AF142" s="83"/>
      <c r="AG142" s="83"/>
      <c r="AH142" s="83"/>
      <c r="AI142" s="83"/>
      <c r="AJ142" s="83"/>
      <c r="AK142" s="83"/>
      <c r="AL142" s="83"/>
      <c r="AM142" s="83"/>
      <c r="AN142" s="83"/>
      <c r="AO142" s="89"/>
      <c r="AP142" s="89"/>
      <c r="AQ142" s="89"/>
      <c r="AR142" s="89"/>
      <c r="AS142" s="89"/>
      <c r="AT142" s="89"/>
      <c r="AU142" s="89"/>
      <c r="AV142" s="89"/>
      <c r="AW142" s="89"/>
    </row>
    <row r="143" spans="2:49" ht="25.5" customHeight="1" x14ac:dyDescent="0.15">
      <c r="B143" s="50" t="s">
        <v>63</v>
      </c>
      <c r="C143" s="37">
        <v>89984388</v>
      </c>
      <c r="D143" s="37">
        <v>281919297</v>
      </c>
      <c r="E143" s="37">
        <v>141796385</v>
      </c>
      <c r="F143" s="37">
        <f t="shared" si="20"/>
        <v>140122912</v>
      </c>
      <c r="G143" s="57">
        <f t="shared" si="21"/>
        <v>0.50296800009401277</v>
      </c>
      <c r="Z143" s="83"/>
      <c r="AA143" s="83"/>
      <c r="AB143" s="83"/>
      <c r="AC143" s="83"/>
      <c r="AD143" s="83"/>
      <c r="AE143" s="83"/>
      <c r="AF143" s="83"/>
      <c r="AG143" s="83"/>
      <c r="AH143" s="83"/>
      <c r="AI143" s="83"/>
      <c r="AJ143" s="83"/>
      <c r="AK143" s="83"/>
      <c r="AL143" s="83"/>
      <c r="AM143" s="83"/>
      <c r="AN143" s="83"/>
      <c r="AO143" s="89"/>
      <c r="AP143" s="89"/>
      <c r="AQ143" s="89"/>
      <c r="AR143" s="89"/>
      <c r="AS143" s="89"/>
      <c r="AT143" s="89"/>
      <c r="AU143" s="89"/>
      <c r="AV143" s="89"/>
      <c r="AW143" s="89"/>
    </row>
    <row r="144" spans="2:49" ht="25.5" customHeight="1" x14ac:dyDescent="0.15">
      <c r="B144" s="50" t="s">
        <v>64</v>
      </c>
      <c r="C144" s="37">
        <v>0</v>
      </c>
      <c r="D144" s="37">
        <v>3565616</v>
      </c>
      <c r="E144" s="37">
        <v>1000315</v>
      </c>
      <c r="F144" s="37">
        <f t="shared" si="20"/>
        <v>2565301</v>
      </c>
      <c r="G144" s="57">
        <f t="shared" si="21"/>
        <v>0.28054479226029949</v>
      </c>
      <c r="Z144" s="83"/>
      <c r="AA144" s="83"/>
      <c r="AB144" s="83"/>
      <c r="AC144" s="83"/>
      <c r="AD144" s="83"/>
      <c r="AE144" s="83"/>
      <c r="AF144" s="83"/>
      <c r="AG144" s="83"/>
      <c r="AH144" s="83"/>
      <c r="AI144" s="83"/>
      <c r="AJ144" s="83"/>
      <c r="AK144" s="83"/>
      <c r="AL144" s="83"/>
      <c r="AM144" s="83"/>
      <c r="AN144" s="83"/>
      <c r="AO144" s="89"/>
      <c r="AP144" s="89"/>
      <c r="AQ144" s="89"/>
      <c r="AR144" s="89"/>
      <c r="AS144" s="89"/>
      <c r="AT144" s="89"/>
      <c r="AU144" s="89"/>
      <c r="AV144" s="89"/>
      <c r="AW144" s="89"/>
    </row>
    <row r="145" spans="2:49" ht="25.5" customHeight="1" x14ac:dyDescent="0.15">
      <c r="B145" s="50" t="s">
        <v>65</v>
      </c>
      <c r="C145" s="37">
        <v>110373570</v>
      </c>
      <c r="D145" s="37">
        <v>166611125</v>
      </c>
      <c r="E145" s="37">
        <v>55244106</v>
      </c>
      <c r="F145" s="37">
        <f t="shared" si="20"/>
        <v>111367019</v>
      </c>
      <c r="G145" s="57">
        <f t="shared" si="21"/>
        <v>0.33157513341320993</v>
      </c>
      <c r="Z145" s="83"/>
      <c r="AA145" s="83"/>
      <c r="AB145" s="83"/>
      <c r="AC145" s="83"/>
      <c r="AD145" s="83"/>
      <c r="AE145" s="83"/>
      <c r="AF145" s="83"/>
      <c r="AG145" s="83"/>
      <c r="AH145" s="83"/>
      <c r="AI145" s="83"/>
      <c r="AJ145" s="83"/>
      <c r="AK145" s="83"/>
      <c r="AL145" s="83"/>
      <c r="AM145" s="83"/>
      <c r="AN145" s="83"/>
      <c r="AO145" s="89"/>
      <c r="AP145" s="89"/>
      <c r="AQ145" s="89"/>
      <c r="AR145" s="89"/>
      <c r="AS145" s="89"/>
      <c r="AT145" s="89"/>
      <c r="AU145" s="89"/>
      <c r="AV145" s="89"/>
      <c r="AW145" s="89"/>
    </row>
    <row r="146" spans="2:49" ht="25.5" customHeight="1" x14ac:dyDescent="0.15">
      <c r="B146" s="50" t="s">
        <v>66</v>
      </c>
      <c r="C146" s="37">
        <v>0</v>
      </c>
      <c r="D146" s="37">
        <v>250000</v>
      </c>
      <c r="E146" s="37">
        <v>0</v>
      </c>
      <c r="F146" s="37">
        <f t="shared" si="20"/>
        <v>250000</v>
      </c>
      <c r="G146" s="57">
        <f t="shared" si="21"/>
        <v>0</v>
      </c>
      <c r="Z146" s="83"/>
      <c r="AA146" s="83"/>
      <c r="AB146" s="83"/>
      <c r="AC146" s="83"/>
      <c r="AD146" s="83"/>
      <c r="AE146" s="83"/>
      <c r="AF146" s="83"/>
      <c r="AG146" s="83"/>
      <c r="AH146" s="83"/>
      <c r="AI146" s="83"/>
      <c r="AJ146" s="83"/>
      <c r="AK146" s="83"/>
      <c r="AL146" s="83"/>
      <c r="AM146" s="83"/>
      <c r="AN146" s="83"/>
      <c r="AO146" s="89"/>
      <c r="AP146" s="89"/>
      <c r="AQ146" s="89"/>
      <c r="AR146" s="89"/>
      <c r="AS146" s="89"/>
      <c r="AT146" s="89"/>
      <c r="AU146" s="89"/>
      <c r="AV146" s="89"/>
      <c r="AW146" s="89"/>
    </row>
    <row r="147" spans="2:49" ht="25.5" customHeight="1" x14ac:dyDescent="0.15">
      <c r="B147" s="7"/>
      <c r="C147" s="75"/>
      <c r="D147" s="75"/>
      <c r="E147" s="75"/>
      <c r="F147" s="75"/>
      <c r="G147" s="76"/>
      <c r="Z147" s="83"/>
      <c r="AA147" s="83"/>
      <c r="AB147" s="83"/>
      <c r="AC147" s="83"/>
      <c r="AD147" s="83"/>
      <c r="AE147" s="83"/>
      <c r="AF147" s="83"/>
      <c r="AG147" s="83"/>
      <c r="AH147" s="83"/>
      <c r="AI147" s="83"/>
      <c r="AJ147" s="83"/>
      <c r="AK147" s="83"/>
      <c r="AL147" s="83"/>
      <c r="AM147" s="83"/>
      <c r="AN147" s="83"/>
      <c r="AO147" s="89"/>
      <c r="AP147" s="89"/>
      <c r="AQ147" s="89"/>
      <c r="AR147" s="89"/>
      <c r="AS147" s="89"/>
      <c r="AT147" s="89"/>
      <c r="AU147" s="89"/>
      <c r="AV147" s="89"/>
      <c r="AW147" s="89"/>
    </row>
    <row r="148" spans="2:49" ht="36" customHeight="1" x14ac:dyDescent="0.25">
      <c r="B148" s="19"/>
      <c r="C148" s="20"/>
      <c r="D148" s="21"/>
      <c r="E148" s="20"/>
      <c r="F148" s="20"/>
      <c r="G148" s="22"/>
      <c r="Z148" s="83"/>
      <c r="AA148" s="83"/>
      <c r="AB148" s="83"/>
      <c r="AC148" s="83"/>
      <c r="AD148" s="83"/>
      <c r="AE148" s="83"/>
      <c r="AF148" s="83"/>
      <c r="AG148" s="83"/>
      <c r="AH148" s="83"/>
      <c r="AI148" s="83"/>
      <c r="AJ148" s="83"/>
      <c r="AK148" s="83"/>
      <c r="AL148" s="83"/>
      <c r="AM148" s="83"/>
      <c r="AN148" s="83"/>
      <c r="AO148" s="89"/>
      <c r="AP148" s="89"/>
      <c r="AQ148" s="89"/>
      <c r="AR148" s="89"/>
      <c r="AS148" s="89"/>
      <c r="AT148" s="89"/>
      <c r="AU148" s="89"/>
      <c r="AV148" s="89"/>
      <c r="AW148" s="89"/>
    </row>
    <row r="149" spans="2:49" ht="33.75" customHeight="1" x14ac:dyDescent="0.15">
      <c r="B149" s="101" t="s">
        <v>36</v>
      </c>
      <c r="C149" s="101"/>
      <c r="D149" s="101"/>
      <c r="E149" s="20"/>
      <c r="F149" s="20"/>
      <c r="G149" s="22"/>
      <c r="Z149" s="83"/>
      <c r="AA149" s="83"/>
      <c r="AB149" s="83"/>
      <c r="AC149" s="83"/>
      <c r="AD149" s="83"/>
      <c r="AE149" s="83"/>
      <c r="AF149" s="83"/>
      <c r="AG149" s="83"/>
      <c r="AH149" s="83"/>
      <c r="AI149" s="83"/>
      <c r="AJ149" s="83"/>
      <c r="AK149" s="83"/>
      <c r="AL149" s="83"/>
      <c r="AM149" s="83"/>
      <c r="AN149" s="83"/>
      <c r="AO149" s="89"/>
      <c r="AP149" s="89"/>
      <c r="AQ149" s="89"/>
      <c r="AR149" s="89"/>
      <c r="AS149" s="89"/>
      <c r="AT149" s="89"/>
      <c r="AU149" s="89"/>
      <c r="AV149" s="89"/>
      <c r="AW149" s="89"/>
    </row>
    <row r="150" spans="2:49" ht="24.75" customHeight="1" x14ac:dyDescent="0.15">
      <c r="B150" s="102" t="s">
        <v>30</v>
      </c>
      <c r="C150" s="102"/>
      <c r="D150" s="102"/>
      <c r="E150" s="1"/>
      <c r="F150" s="1"/>
      <c r="G150" s="1"/>
      <c r="Z150" s="83"/>
      <c r="AA150" s="83"/>
      <c r="AB150" s="83"/>
      <c r="AC150" s="83"/>
      <c r="AD150" s="83"/>
      <c r="AE150" s="83"/>
      <c r="AF150" s="83"/>
      <c r="AG150" s="83"/>
      <c r="AH150" s="83"/>
      <c r="AI150" s="83"/>
      <c r="AJ150" s="83"/>
      <c r="AK150" s="83"/>
      <c r="AL150" s="83"/>
      <c r="AM150" s="83"/>
      <c r="AN150" s="83"/>
      <c r="AO150" s="89"/>
      <c r="AP150" s="89"/>
      <c r="AQ150" s="89"/>
      <c r="AR150" s="89"/>
      <c r="AS150" s="89"/>
      <c r="AT150" s="89"/>
      <c r="AU150" s="89"/>
      <c r="AV150" s="89"/>
      <c r="AW150" s="89"/>
    </row>
    <row r="151" spans="2:49" ht="32.25" customHeight="1" x14ac:dyDescent="0.15">
      <c r="B151" s="72" t="s">
        <v>3</v>
      </c>
      <c r="C151" s="73">
        <v>420149722</v>
      </c>
      <c r="D151" s="73">
        <v>870236956</v>
      </c>
      <c r="Z151" s="83"/>
      <c r="AA151" s="110" t="s">
        <v>26</v>
      </c>
      <c r="AB151" s="110" t="s">
        <v>4</v>
      </c>
      <c r="AC151" s="110" t="s">
        <v>5</v>
      </c>
      <c r="AD151" s="110" t="s">
        <v>6</v>
      </c>
      <c r="AE151" s="110" t="s">
        <v>7</v>
      </c>
      <c r="AF151" s="83"/>
      <c r="AG151" s="83"/>
      <c r="AH151" s="83"/>
      <c r="AI151" s="83"/>
      <c r="AJ151" s="83"/>
      <c r="AK151" s="83"/>
      <c r="AL151" s="83"/>
      <c r="AM151" s="83"/>
      <c r="AN151" s="83"/>
      <c r="AO151" s="89"/>
      <c r="AP151" s="89"/>
      <c r="AQ151" s="89"/>
      <c r="AR151" s="89"/>
      <c r="AS151" s="89"/>
      <c r="AT151" s="89"/>
      <c r="AU151" s="89"/>
      <c r="AV151" s="89"/>
      <c r="AW151" s="89"/>
    </row>
    <row r="152" spans="2:49" ht="21.75" customHeight="1" x14ac:dyDescent="0.15">
      <c r="B152" s="56" t="s">
        <v>31</v>
      </c>
      <c r="C152" s="56" t="s">
        <v>5</v>
      </c>
      <c r="D152" s="56" t="s">
        <v>6</v>
      </c>
      <c r="Z152" s="83"/>
      <c r="AA152" s="82" t="s">
        <v>63</v>
      </c>
      <c r="AB152" s="117">
        <f t="shared" ref="AB152:AC152" si="22">+AI162</f>
        <v>89984388</v>
      </c>
      <c r="AC152" s="117">
        <f t="shared" si="22"/>
        <v>281919297</v>
      </c>
      <c r="AD152" s="117">
        <f>+AK162</f>
        <v>141796385</v>
      </c>
      <c r="AE152" s="116">
        <f>+AD152/AC152</f>
        <v>0.50296800009401277</v>
      </c>
      <c r="AF152" s="83"/>
      <c r="AG152" s="83"/>
      <c r="AH152" s="82" t="s">
        <v>48</v>
      </c>
      <c r="AI152" s="121">
        <v>13734581</v>
      </c>
      <c r="AJ152" s="121">
        <v>19623709</v>
      </c>
      <c r="AK152" s="121">
        <v>8538169</v>
      </c>
      <c r="AL152" s="83"/>
      <c r="AM152" s="83"/>
      <c r="AN152" s="83"/>
      <c r="AO152" s="89"/>
      <c r="AP152" s="89"/>
      <c r="AQ152" s="89"/>
      <c r="AR152" s="89"/>
      <c r="AS152" s="89"/>
      <c r="AT152" s="89"/>
      <c r="AU152" s="89"/>
      <c r="AV152" s="89"/>
      <c r="AW152" s="89"/>
    </row>
    <row r="153" spans="2:49" ht="21" customHeight="1" x14ac:dyDescent="0.15">
      <c r="B153" s="77" t="s">
        <v>32</v>
      </c>
      <c r="C153" s="37"/>
      <c r="D153" s="37">
        <v>2886960</v>
      </c>
      <c r="Z153" s="83"/>
      <c r="AA153" s="82" t="s">
        <v>58</v>
      </c>
      <c r="AB153" s="117">
        <f t="shared" ref="AB153:AC153" si="23">+AI159</f>
        <v>99111373</v>
      </c>
      <c r="AC153" s="117">
        <f t="shared" si="23"/>
        <v>214282916</v>
      </c>
      <c r="AD153" s="117">
        <f>+AK159</f>
        <v>74201428</v>
      </c>
      <c r="AE153" s="116">
        <f t="shared" ref="AE153:AE157" si="24">+AD153/AC153</f>
        <v>0.34627785259371774</v>
      </c>
      <c r="AF153" s="83"/>
      <c r="AG153" s="83"/>
      <c r="AH153" s="82" t="s">
        <v>49</v>
      </c>
      <c r="AI153" s="121">
        <v>0</v>
      </c>
      <c r="AJ153" s="121">
        <v>14321999</v>
      </c>
      <c r="AK153" s="121">
        <v>0</v>
      </c>
      <c r="AL153" s="83"/>
      <c r="AM153" s="83"/>
      <c r="AN153" s="83"/>
      <c r="AO153" s="89"/>
      <c r="AP153" s="89"/>
      <c r="AQ153" s="89"/>
      <c r="AR153" s="89"/>
      <c r="AS153" s="89"/>
      <c r="AT153" s="89"/>
      <c r="AU153" s="89"/>
      <c r="AV153" s="89"/>
      <c r="AW153" s="89"/>
    </row>
    <row r="154" spans="2:49" ht="21" customHeight="1" x14ac:dyDescent="0.15">
      <c r="B154" s="77" t="s">
        <v>33</v>
      </c>
      <c r="C154" s="37"/>
      <c r="D154" s="37">
        <v>15292357</v>
      </c>
      <c r="Z154" s="83"/>
      <c r="AA154" s="82" t="s">
        <v>65</v>
      </c>
      <c r="AB154" s="117">
        <f t="shared" ref="AB154:AC154" si="25">+AI164</f>
        <v>110373570</v>
      </c>
      <c r="AC154" s="117">
        <f t="shared" si="25"/>
        <v>166611125</v>
      </c>
      <c r="AD154" s="117">
        <f>+AK164</f>
        <v>55244106</v>
      </c>
      <c r="AE154" s="116">
        <f t="shared" si="24"/>
        <v>0.33157513341320993</v>
      </c>
      <c r="AF154" s="83"/>
      <c r="AG154" s="83"/>
      <c r="AH154" s="82" t="s">
        <v>52</v>
      </c>
      <c r="AI154" s="121">
        <v>0</v>
      </c>
      <c r="AJ154" s="121">
        <v>956545</v>
      </c>
      <c r="AK154" s="121">
        <v>191364</v>
      </c>
      <c r="AL154" s="83"/>
      <c r="AM154" s="83"/>
      <c r="AN154" s="83"/>
      <c r="AO154" s="89"/>
      <c r="AP154" s="89"/>
      <c r="AQ154" s="89"/>
      <c r="AR154" s="89"/>
      <c r="AS154" s="89"/>
      <c r="AT154" s="89"/>
      <c r="AU154" s="89"/>
      <c r="AV154" s="89"/>
      <c r="AW154" s="89"/>
    </row>
    <row r="155" spans="2:49" ht="21" customHeight="1" x14ac:dyDescent="0.15">
      <c r="B155" s="77" t="s">
        <v>34</v>
      </c>
      <c r="C155" s="37"/>
      <c r="D155" s="37">
        <v>21339913</v>
      </c>
      <c r="Z155" s="83"/>
      <c r="AA155" s="82" t="s">
        <v>61</v>
      </c>
      <c r="AB155" s="117">
        <f t="shared" ref="AB155:AC155" si="26">+AI161</f>
        <v>49082406</v>
      </c>
      <c r="AC155" s="117">
        <f t="shared" si="26"/>
        <v>82400384</v>
      </c>
      <c r="AD155" s="117">
        <f>+AK161</f>
        <v>43729012</v>
      </c>
      <c r="AE155" s="116">
        <f t="shared" si="24"/>
        <v>0.53068942008813935</v>
      </c>
      <c r="AF155" s="83"/>
      <c r="AG155" s="83"/>
      <c r="AH155" s="82" t="s">
        <v>53</v>
      </c>
      <c r="AI155" s="121">
        <v>42504241</v>
      </c>
      <c r="AJ155" s="121">
        <v>63262785</v>
      </c>
      <c r="AK155" s="121">
        <v>29205562</v>
      </c>
      <c r="AL155" s="83"/>
      <c r="AM155" s="83"/>
      <c r="AN155" s="83"/>
      <c r="AO155" s="89"/>
      <c r="AP155" s="89"/>
      <c r="AQ155" s="89"/>
      <c r="AR155" s="89"/>
      <c r="AS155" s="89"/>
      <c r="AT155" s="89"/>
      <c r="AU155" s="89"/>
      <c r="AV155" s="89"/>
      <c r="AW155" s="89"/>
    </row>
    <row r="156" spans="2:49" ht="21" customHeight="1" x14ac:dyDescent="0.25">
      <c r="B156" s="77" t="s">
        <v>35</v>
      </c>
      <c r="C156" s="37"/>
      <c r="D156" s="37">
        <v>27490724</v>
      </c>
      <c r="Z156" s="83"/>
      <c r="AA156" s="82" t="s">
        <v>53</v>
      </c>
      <c r="AB156" s="122">
        <f t="shared" ref="AB156:AC156" si="27">+AI155</f>
        <v>42504241</v>
      </c>
      <c r="AC156" s="122">
        <f t="shared" si="27"/>
        <v>63262785</v>
      </c>
      <c r="AD156" s="122">
        <f>+AK155</f>
        <v>29205562</v>
      </c>
      <c r="AE156" s="116">
        <f t="shared" si="24"/>
        <v>0.46165469952042104</v>
      </c>
      <c r="AF156" s="83"/>
      <c r="AG156" s="83"/>
      <c r="AH156" s="82" t="s">
        <v>54</v>
      </c>
      <c r="AI156" s="121">
        <v>8557479</v>
      </c>
      <c r="AJ156" s="121">
        <v>7956472</v>
      </c>
      <c r="AK156" s="121">
        <v>1319715</v>
      </c>
      <c r="AL156" s="83"/>
      <c r="AM156" s="83"/>
      <c r="AN156" s="83"/>
      <c r="AO156" s="89"/>
      <c r="AP156" s="89"/>
      <c r="AQ156" s="89"/>
      <c r="AR156" s="89"/>
      <c r="AS156" s="89"/>
      <c r="AT156" s="89"/>
      <c r="AU156" s="89"/>
      <c r="AV156" s="89"/>
      <c r="AW156" s="89"/>
    </row>
    <row r="157" spans="2:49" ht="21" customHeight="1" x14ac:dyDescent="0.15">
      <c r="B157" s="77" t="s">
        <v>101</v>
      </c>
      <c r="C157" s="37"/>
      <c r="D157" s="37">
        <v>27216235</v>
      </c>
      <c r="Z157" s="83"/>
      <c r="AA157" s="83" t="s">
        <v>108</v>
      </c>
      <c r="AB157" s="117">
        <f t="shared" ref="AB157:AC157" si="28">+AI152+AI153+AI154+AI156+AI157+AI158+AI160+AI163+AI165</f>
        <v>29093744</v>
      </c>
      <c r="AC157" s="117">
        <f t="shared" si="28"/>
        <v>61760449</v>
      </c>
      <c r="AD157" s="117">
        <f>+AK152+AK153+AK154+AK156+AK157+AK158+AK160+AK163+AK165</f>
        <v>17732511</v>
      </c>
      <c r="AE157" s="116">
        <f t="shared" si="24"/>
        <v>0.28711758556029926</v>
      </c>
      <c r="AF157" s="83"/>
      <c r="AG157" s="83"/>
      <c r="AH157" s="82" t="s">
        <v>55</v>
      </c>
      <c r="AI157" s="121">
        <v>2801684</v>
      </c>
      <c r="AJ157" s="121">
        <v>7522957</v>
      </c>
      <c r="AK157" s="121">
        <v>1236346</v>
      </c>
      <c r="AL157" s="83"/>
      <c r="AM157" s="83"/>
      <c r="AN157" s="83"/>
      <c r="AO157" s="89"/>
      <c r="AP157" s="89"/>
      <c r="AQ157" s="89"/>
      <c r="AR157" s="89"/>
      <c r="AS157" s="89"/>
      <c r="AT157" s="89"/>
      <c r="AU157" s="89"/>
      <c r="AV157" s="89"/>
      <c r="AW157" s="89"/>
    </row>
    <row r="158" spans="2:49" ht="21" customHeight="1" x14ac:dyDescent="0.25">
      <c r="B158" s="77" t="s">
        <v>102</v>
      </c>
      <c r="C158" s="37"/>
      <c r="D158" s="37">
        <v>23452803</v>
      </c>
      <c r="Z158" s="83"/>
      <c r="AA158" s="114"/>
      <c r="AB158" s="118">
        <f>SUM(AB152:AB157)</f>
        <v>420149722</v>
      </c>
      <c r="AC158" s="118">
        <f t="shared" ref="AC158:AD158" si="29">SUM(AC152:AC157)</f>
        <v>870236956</v>
      </c>
      <c r="AD158" s="118">
        <f t="shared" si="29"/>
        <v>361909004</v>
      </c>
      <c r="AE158" s="83"/>
      <c r="AF158" s="83"/>
      <c r="AG158" s="83"/>
      <c r="AH158" s="82" t="s">
        <v>57</v>
      </c>
      <c r="AI158" s="121">
        <v>0</v>
      </c>
      <c r="AJ158" s="121">
        <v>888550</v>
      </c>
      <c r="AK158" s="121">
        <v>34000</v>
      </c>
      <c r="AL158" s="83"/>
      <c r="AM158" s="83"/>
      <c r="AN158" s="83"/>
      <c r="AO158" s="89"/>
      <c r="AP158" s="89"/>
      <c r="AQ158" s="89"/>
      <c r="AR158" s="89"/>
      <c r="AS158" s="89"/>
      <c r="AT158" s="89"/>
      <c r="AU158" s="89"/>
      <c r="AV158" s="89"/>
      <c r="AW158" s="89"/>
    </row>
    <row r="159" spans="2:49" ht="21" customHeight="1" x14ac:dyDescent="0.25">
      <c r="B159" s="77" t="s">
        <v>103</v>
      </c>
      <c r="C159" s="37"/>
      <c r="D159" s="37">
        <v>33471944</v>
      </c>
      <c r="Z159" s="83"/>
      <c r="AA159" s="114"/>
      <c r="AB159" s="114"/>
      <c r="AC159" s="114"/>
      <c r="AD159" s="114"/>
      <c r="AE159" s="83"/>
      <c r="AF159" s="83"/>
      <c r="AG159" s="83"/>
      <c r="AH159" s="82" t="s">
        <v>58</v>
      </c>
      <c r="AI159" s="121">
        <v>99111373</v>
      </c>
      <c r="AJ159" s="121">
        <v>214282916</v>
      </c>
      <c r="AK159" s="121">
        <v>74201428</v>
      </c>
      <c r="AL159" s="83"/>
      <c r="AM159" s="83"/>
      <c r="AN159" s="83"/>
      <c r="AO159" s="89"/>
      <c r="AP159" s="89"/>
      <c r="AQ159" s="89"/>
      <c r="AR159" s="89"/>
      <c r="AS159" s="89"/>
      <c r="AT159" s="89"/>
      <c r="AU159" s="89"/>
      <c r="AV159" s="89"/>
      <c r="AW159" s="89"/>
    </row>
    <row r="160" spans="2:49" ht="21" customHeight="1" x14ac:dyDescent="0.25">
      <c r="B160" s="77" t="s">
        <v>104</v>
      </c>
      <c r="C160" s="37"/>
      <c r="D160" s="37">
        <v>20346303</v>
      </c>
      <c r="Z160" s="83"/>
      <c r="AA160" s="114"/>
      <c r="AB160" s="114"/>
      <c r="AC160" s="114"/>
      <c r="AD160" s="114"/>
      <c r="AE160" s="83"/>
      <c r="AF160" s="83"/>
      <c r="AG160" s="83"/>
      <c r="AH160" s="82" t="s">
        <v>60</v>
      </c>
      <c r="AI160" s="121">
        <v>4000000</v>
      </c>
      <c r="AJ160" s="121">
        <v>6674601</v>
      </c>
      <c r="AK160" s="121">
        <v>5412602</v>
      </c>
      <c r="AL160" s="83"/>
      <c r="AM160" s="83"/>
      <c r="AN160" s="83"/>
      <c r="AO160" s="89"/>
      <c r="AP160" s="89"/>
      <c r="AQ160" s="89"/>
      <c r="AR160" s="89"/>
      <c r="AS160" s="89"/>
      <c r="AT160" s="89"/>
      <c r="AU160" s="89"/>
      <c r="AV160" s="89"/>
      <c r="AW160" s="89"/>
    </row>
    <row r="161" spans="2:49" ht="21" customHeight="1" x14ac:dyDescent="0.25">
      <c r="B161" s="77" t="s">
        <v>105</v>
      </c>
      <c r="C161" s="37"/>
      <c r="D161" s="37">
        <v>33528159</v>
      </c>
      <c r="Z161" s="83"/>
      <c r="AA161" s="114"/>
      <c r="AB161" s="114"/>
      <c r="AC161" s="114"/>
      <c r="AD161" s="114"/>
      <c r="AE161" s="83"/>
      <c r="AF161" s="83"/>
      <c r="AG161" s="83"/>
      <c r="AH161" s="82" t="s">
        <v>61</v>
      </c>
      <c r="AI161" s="121">
        <v>49082406</v>
      </c>
      <c r="AJ161" s="121">
        <v>82400384</v>
      </c>
      <c r="AK161" s="121">
        <v>43729012</v>
      </c>
      <c r="AL161" s="83"/>
      <c r="AM161" s="83"/>
      <c r="AN161" s="83"/>
      <c r="AO161" s="89"/>
      <c r="AP161" s="89"/>
      <c r="AQ161" s="89"/>
      <c r="AR161" s="89"/>
      <c r="AS161" s="89"/>
      <c r="AT161" s="89"/>
      <c r="AU161" s="89"/>
      <c r="AV161" s="89"/>
      <c r="AW161" s="89"/>
    </row>
    <row r="162" spans="2:49" ht="21" customHeight="1" x14ac:dyDescent="0.25">
      <c r="B162" s="77" t="s">
        <v>111</v>
      </c>
      <c r="C162" s="37"/>
      <c r="D162" s="37">
        <v>56629097</v>
      </c>
      <c r="Z162" s="83"/>
      <c r="AA162" s="114"/>
      <c r="AB162" s="114"/>
      <c r="AC162" s="114"/>
      <c r="AD162" s="114"/>
      <c r="AE162" s="83"/>
      <c r="AF162" s="83"/>
      <c r="AG162" s="83"/>
      <c r="AH162" s="82" t="s">
        <v>63</v>
      </c>
      <c r="AI162" s="121">
        <v>89984388</v>
      </c>
      <c r="AJ162" s="121">
        <v>281919297</v>
      </c>
      <c r="AK162" s="121">
        <v>141796385</v>
      </c>
      <c r="AL162" s="83"/>
      <c r="AM162" s="83"/>
      <c r="AN162" s="83"/>
      <c r="AO162" s="89"/>
      <c r="AP162" s="89"/>
      <c r="AQ162" s="89"/>
      <c r="AR162" s="89"/>
      <c r="AS162" s="89"/>
      <c r="AT162" s="89"/>
      <c r="AU162" s="89"/>
      <c r="AV162" s="89"/>
      <c r="AW162" s="89"/>
    </row>
    <row r="163" spans="2:49" ht="21" customHeight="1" x14ac:dyDescent="0.25">
      <c r="B163" s="77" t="s">
        <v>112</v>
      </c>
      <c r="C163" s="37"/>
      <c r="D163" s="37">
        <v>27112954</v>
      </c>
      <c r="Z163" s="83"/>
      <c r="AA163" s="114"/>
      <c r="AB163" s="114"/>
      <c r="AC163" s="114"/>
      <c r="AD163" s="114"/>
      <c r="AE163" s="114"/>
      <c r="AF163" s="114"/>
      <c r="AG163" s="83"/>
      <c r="AH163" s="82" t="s">
        <v>64</v>
      </c>
      <c r="AI163" s="121">
        <v>0</v>
      </c>
      <c r="AJ163" s="121">
        <v>3565616</v>
      </c>
      <c r="AK163" s="121">
        <v>1000315</v>
      </c>
      <c r="AL163" s="83"/>
      <c r="AM163" s="83"/>
      <c r="AN163" s="83"/>
      <c r="AO163" s="89"/>
      <c r="AP163" s="89"/>
      <c r="AQ163" s="89"/>
      <c r="AR163" s="89"/>
      <c r="AS163" s="89"/>
      <c r="AT163" s="89"/>
      <c r="AU163" s="89"/>
      <c r="AV163" s="89"/>
      <c r="AW163" s="89"/>
    </row>
    <row r="164" spans="2:49" ht="21" customHeight="1" x14ac:dyDescent="0.25">
      <c r="B164" s="77" t="s">
        <v>113</v>
      </c>
      <c r="C164" s="37"/>
      <c r="D164" s="37">
        <v>73141552</v>
      </c>
      <c r="Z164" s="83"/>
      <c r="AA164" s="114"/>
      <c r="AB164" s="114"/>
      <c r="AC164" s="114"/>
      <c r="AD164" s="114"/>
      <c r="AE164" s="114"/>
      <c r="AF164" s="114"/>
      <c r="AG164" s="83"/>
      <c r="AH164" s="82" t="s">
        <v>65</v>
      </c>
      <c r="AI164" s="121">
        <v>110373570</v>
      </c>
      <c r="AJ164" s="121">
        <v>166611125</v>
      </c>
      <c r="AK164" s="121">
        <v>55244106</v>
      </c>
      <c r="AL164" s="83"/>
      <c r="AM164" s="83"/>
      <c r="AN164" s="83"/>
      <c r="AO164" s="89"/>
      <c r="AP164" s="89"/>
      <c r="AQ164" s="89"/>
      <c r="AR164" s="89"/>
      <c r="AS164" s="89"/>
      <c r="AT164" s="89"/>
      <c r="AU164" s="89"/>
      <c r="AV164" s="89"/>
      <c r="AW164" s="89"/>
    </row>
    <row r="165" spans="2:49" ht="22.5" customHeight="1" x14ac:dyDescent="0.25">
      <c r="C165" s="1"/>
      <c r="D165" s="1"/>
      <c r="E165" s="1"/>
      <c r="F165" s="1"/>
      <c r="G165" s="1"/>
      <c r="Z165" s="83"/>
      <c r="AA165" s="114"/>
      <c r="AB165" s="114"/>
      <c r="AC165" s="114"/>
      <c r="AD165" s="114"/>
      <c r="AE165" s="114"/>
      <c r="AF165" s="114"/>
      <c r="AG165" s="83"/>
      <c r="AH165" s="82" t="s">
        <v>66</v>
      </c>
      <c r="AI165" s="121">
        <v>0</v>
      </c>
      <c r="AJ165" s="121">
        <v>250000</v>
      </c>
      <c r="AK165" s="121">
        <v>0</v>
      </c>
      <c r="AL165" s="83"/>
      <c r="AM165" s="83"/>
      <c r="AN165" s="83"/>
      <c r="AO165" s="89"/>
      <c r="AP165" s="89"/>
      <c r="AQ165" s="89"/>
      <c r="AR165" s="89"/>
      <c r="AS165" s="89"/>
      <c r="AT165" s="89"/>
      <c r="AU165" s="89"/>
      <c r="AV165" s="89"/>
      <c r="AW165" s="89"/>
    </row>
    <row r="166" spans="2:49" ht="22.5" customHeight="1" x14ac:dyDescent="0.25">
      <c r="Z166" s="83"/>
      <c r="AA166" s="114"/>
      <c r="AB166" s="114"/>
      <c r="AC166" s="114"/>
      <c r="AD166" s="114"/>
      <c r="AE166" s="114"/>
      <c r="AF166" s="114"/>
      <c r="AG166" s="83"/>
      <c r="AH166" s="83"/>
      <c r="AI166" s="83"/>
      <c r="AJ166" s="83"/>
      <c r="AK166" s="83"/>
      <c r="AL166" s="83"/>
      <c r="AM166" s="83"/>
      <c r="AN166" s="83"/>
      <c r="AO166" s="89"/>
      <c r="AP166" s="89"/>
      <c r="AQ166" s="89"/>
      <c r="AR166" s="89"/>
      <c r="AS166" s="89"/>
      <c r="AT166" s="89"/>
      <c r="AU166" s="89"/>
      <c r="AV166" s="89"/>
      <c r="AW166" s="89"/>
    </row>
    <row r="167" spans="2:49" ht="27" customHeight="1" x14ac:dyDescent="0.25">
      <c r="B167" s="101" t="s">
        <v>36</v>
      </c>
      <c r="C167" s="101"/>
      <c r="D167" s="101"/>
      <c r="Z167" s="83"/>
      <c r="AA167" s="114"/>
      <c r="AB167" s="114"/>
      <c r="AC167" s="114"/>
      <c r="AD167" s="114"/>
      <c r="AE167" s="114"/>
      <c r="AF167" s="114"/>
      <c r="AG167" s="83"/>
      <c r="AH167" s="83"/>
      <c r="AI167" s="83"/>
      <c r="AJ167" s="83"/>
      <c r="AK167" s="83"/>
      <c r="AL167" s="83"/>
      <c r="AM167" s="83"/>
      <c r="AN167" s="83"/>
      <c r="AO167" s="89"/>
      <c r="AP167" s="89"/>
      <c r="AQ167" s="89"/>
      <c r="AR167" s="89"/>
      <c r="AS167" s="89"/>
      <c r="AT167" s="89"/>
      <c r="AU167" s="89"/>
      <c r="AV167" s="89"/>
      <c r="AW167" s="89"/>
    </row>
    <row r="168" spans="2:49" ht="21" customHeight="1" x14ac:dyDescent="0.25">
      <c r="B168" s="102" t="s">
        <v>37</v>
      </c>
      <c r="C168" s="102"/>
      <c r="D168" s="102"/>
      <c r="Z168" s="83"/>
      <c r="AA168" s="114"/>
      <c r="AB168" s="114"/>
      <c r="AC168" s="114"/>
      <c r="AD168" s="114"/>
      <c r="AE168" s="114"/>
      <c r="AF168" s="114"/>
      <c r="AG168" s="83"/>
      <c r="AH168" s="83"/>
      <c r="AI168" s="83"/>
      <c r="AJ168" s="83"/>
      <c r="AK168" s="83"/>
      <c r="AL168" s="83"/>
      <c r="AM168" s="83"/>
      <c r="AN168" s="83"/>
      <c r="AO168" s="89"/>
      <c r="AP168" s="89"/>
      <c r="AQ168" s="89"/>
      <c r="AR168" s="89"/>
      <c r="AS168" s="89"/>
      <c r="AT168" s="89"/>
      <c r="AU168" s="89"/>
      <c r="AV168" s="89"/>
      <c r="AW168" s="89"/>
    </row>
    <row r="169" spans="2:49" ht="27" customHeight="1" x14ac:dyDescent="0.25">
      <c r="B169" s="72" t="s">
        <v>3</v>
      </c>
      <c r="C169" s="73">
        <v>1990228043</v>
      </c>
      <c r="D169" s="73">
        <v>2553441925</v>
      </c>
      <c r="E169" s="1"/>
      <c r="F169" s="1"/>
      <c r="G169" s="1"/>
      <c r="Z169" s="83"/>
      <c r="AA169" s="114"/>
      <c r="AB169" s="114"/>
      <c r="AC169" s="114"/>
      <c r="AD169" s="114"/>
      <c r="AE169" s="114"/>
      <c r="AF169" s="114"/>
      <c r="AG169" s="83"/>
      <c r="AH169" s="83"/>
      <c r="AI169" s="83"/>
      <c r="AJ169" s="83"/>
      <c r="AK169" s="83"/>
      <c r="AL169" s="83"/>
      <c r="AM169" s="83"/>
      <c r="AN169" s="83"/>
      <c r="AO169" s="89"/>
      <c r="AP169" s="89"/>
      <c r="AQ169" s="89"/>
      <c r="AR169" s="89"/>
      <c r="AS169" s="89"/>
      <c r="AT169" s="89"/>
      <c r="AU169" s="89"/>
      <c r="AV169" s="89"/>
      <c r="AW169" s="89"/>
    </row>
    <row r="170" spans="2:49" ht="28.5" customHeight="1" x14ac:dyDescent="0.25">
      <c r="B170" s="56" t="s">
        <v>31</v>
      </c>
      <c r="C170" s="56" t="s">
        <v>5</v>
      </c>
      <c r="D170" s="56" t="s">
        <v>6</v>
      </c>
      <c r="E170" s="15"/>
      <c r="F170" s="1"/>
      <c r="G170" s="1"/>
      <c r="Z170" s="83"/>
      <c r="AA170" s="114"/>
      <c r="AB170" s="114"/>
      <c r="AC170" s="114"/>
      <c r="AD170" s="114"/>
      <c r="AE170" s="114"/>
      <c r="AF170" s="114"/>
      <c r="AG170" s="83"/>
      <c r="AH170" s="83"/>
      <c r="AI170" s="83"/>
      <c r="AJ170" s="83"/>
      <c r="AK170" s="83"/>
      <c r="AL170" s="83"/>
      <c r="AM170" s="83"/>
      <c r="AN170" s="83"/>
      <c r="AO170" s="89"/>
      <c r="AP170" s="89"/>
      <c r="AQ170" s="89"/>
      <c r="AR170" s="89"/>
      <c r="AS170" s="89"/>
      <c r="AT170" s="89"/>
      <c r="AU170" s="89"/>
      <c r="AV170" s="89"/>
      <c r="AW170" s="89"/>
    </row>
    <row r="171" spans="2:49" ht="30.75" customHeight="1" x14ac:dyDescent="0.25">
      <c r="B171" s="77" t="s">
        <v>32</v>
      </c>
      <c r="C171" s="37"/>
      <c r="D171" s="37">
        <v>166808773</v>
      </c>
      <c r="E171" s="1"/>
      <c r="F171" s="1"/>
      <c r="G171" s="1"/>
      <c r="Z171" s="83"/>
      <c r="AA171" s="114"/>
      <c r="AB171" s="114"/>
      <c r="AC171" s="114"/>
      <c r="AD171" s="114"/>
      <c r="AE171" s="114"/>
      <c r="AF171" s="114"/>
      <c r="AG171" s="83"/>
      <c r="AH171" s="83"/>
      <c r="AI171" s="83"/>
      <c r="AJ171" s="83"/>
      <c r="AK171" s="83"/>
      <c r="AL171" s="83"/>
      <c r="AM171" s="83"/>
      <c r="AN171" s="83"/>
      <c r="AO171" s="89"/>
      <c r="AP171" s="89"/>
      <c r="AQ171" s="89"/>
      <c r="AR171" s="89"/>
      <c r="AS171" s="89"/>
      <c r="AT171" s="89"/>
      <c r="AU171" s="89"/>
      <c r="AV171" s="89"/>
      <c r="AW171" s="89"/>
    </row>
    <row r="172" spans="2:49" ht="30.75" customHeight="1" x14ac:dyDescent="0.25">
      <c r="B172" s="77" t="s">
        <v>33</v>
      </c>
      <c r="C172" s="37"/>
      <c r="D172" s="37">
        <v>163606572</v>
      </c>
      <c r="E172" s="1"/>
      <c r="F172" s="1"/>
      <c r="G172" s="1"/>
      <c r="Z172" s="83"/>
      <c r="AA172" s="114"/>
      <c r="AB172" s="114"/>
      <c r="AC172" s="114"/>
      <c r="AD172" s="114"/>
      <c r="AE172" s="114"/>
      <c r="AF172" s="114"/>
      <c r="AG172" s="83"/>
      <c r="AH172" s="83"/>
      <c r="AI172" s="83"/>
      <c r="AJ172" s="83"/>
      <c r="AK172" s="83"/>
      <c r="AL172" s="83"/>
      <c r="AM172" s="83"/>
      <c r="AN172" s="83"/>
      <c r="AO172" s="89"/>
      <c r="AP172" s="89"/>
      <c r="AQ172" s="89"/>
      <c r="AR172" s="89"/>
      <c r="AS172" s="89"/>
      <c r="AT172" s="89"/>
      <c r="AU172" s="89"/>
      <c r="AV172" s="89"/>
      <c r="AW172" s="89"/>
    </row>
    <row r="173" spans="2:49" ht="30.75" customHeight="1" x14ac:dyDescent="0.25">
      <c r="B173" s="77" t="s">
        <v>34</v>
      </c>
      <c r="C173" s="37"/>
      <c r="D173" s="37">
        <v>191170229</v>
      </c>
      <c r="E173" s="1"/>
      <c r="F173" s="1"/>
      <c r="G173" s="1"/>
      <c r="Z173" s="83"/>
      <c r="AA173" s="114"/>
      <c r="AB173" s="114"/>
      <c r="AC173" s="114"/>
      <c r="AD173" s="114"/>
      <c r="AE173" s="114"/>
      <c r="AF173" s="114"/>
      <c r="AG173" s="83"/>
      <c r="AH173" s="83"/>
      <c r="AI173" s="83"/>
      <c r="AJ173" s="83"/>
      <c r="AK173" s="83"/>
      <c r="AL173" s="83"/>
      <c r="AM173" s="83"/>
      <c r="AN173" s="83"/>
      <c r="AO173" s="89"/>
      <c r="AP173" s="89"/>
      <c r="AQ173" s="89"/>
      <c r="AR173" s="89"/>
      <c r="AS173" s="89"/>
      <c r="AT173" s="89"/>
      <c r="AU173" s="89"/>
      <c r="AV173" s="89"/>
      <c r="AW173" s="89"/>
    </row>
    <row r="174" spans="2:49" ht="30.75" customHeight="1" x14ac:dyDescent="0.25">
      <c r="B174" s="77" t="s">
        <v>35</v>
      </c>
      <c r="C174" s="37"/>
      <c r="D174" s="37">
        <v>183237554</v>
      </c>
      <c r="E174" s="1"/>
      <c r="F174" s="1"/>
      <c r="G174" s="1"/>
      <c r="Z174" s="83"/>
      <c r="AA174" s="114"/>
      <c r="AB174" s="114"/>
      <c r="AC174" s="114"/>
      <c r="AD174" s="114"/>
      <c r="AE174" s="114"/>
      <c r="AF174" s="114"/>
      <c r="AG174" s="83"/>
      <c r="AH174" s="83"/>
      <c r="AI174" s="83"/>
      <c r="AJ174" s="83"/>
      <c r="AK174" s="83"/>
      <c r="AL174" s="83"/>
      <c r="AM174" s="83"/>
      <c r="AN174" s="83"/>
      <c r="AO174" s="89"/>
      <c r="AP174" s="89"/>
      <c r="AQ174" s="89"/>
      <c r="AR174" s="89"/>
      <c r="AS174" s="89"/>
      <c r="AT174" s="89"/>
      <c r="AU174" s="89"/>
      <c r="AV174" s="89"/>
      <c r="AW174" s="89"/>
    </row>
    <row r="175" spans="2:49" ht="30.75" customHeight="1" x14ac:dyDescent="0.25">
      <c r="B175" s="77" t="s">
        <v>101</v>
      </c>
      <c r="C175" s="37"/>
      <c r="D175" s="37">
        <v>186648279</v>
      </c>
      <c r="E175" s="1"/>
      <c r="F175" s="1"/>
      <c r="G175" s="1"/>
      <c r="Z175" s="83"/>
      <c r="AA175" s="114"/>
      <c r="AB175" s="114"/>
      <c r="AC175" s="114"/>
      <c r="AD175" s="114"/>
      <c r="AE175" s="114"/>
      <c r="AF175" s="114"/>
      <c r="AG175" s="83"/>
      <c r="AH175" s="83"/>
      <c r="AI175" s="83"/>
      <c r="AJ175" s="83"/>
      <c r="AK175" s="83"/>
      <c r="AL175" s="83"/>
      <c r="AM175" s="83"/>
      <c r="AN175" s="83"/>
      <c r="AO175" s="89"/>
      <c r="AP175" s="89"/>
      <c r="AQ175" s="89"/>
      <c r="AR175" s="89"/>
      <c r="AS175" s="89"/>
      <c r="AT175" s="89"/>
      <c r="AU175" s="89"/>
      <c r="AV175" s="89"/>
      <c r="AW175" s="89"/>
    </row>
    <row r="176" spans="2:49" ht="30.75" customHeight="1" x14ac:dyDescent="0.25">
      <c r="B176" s="77" t="s">
        <v>102</v>
      </c>
      <c r="C176" s="37"/>
      <c r="D176" s="37">
        <v>204177820</v>
      </c>
      <c r="E176" s="1"/>
      <c r="F176" s="1"/>
      <c r="G176" s="1"/>
      <c r="Z176" s="83"/>
      <c r="AA176" s="114"/>
      <c r="AB176" s="114"/>
      <c r="AC176" s="114"/>
      <c r="AD176" s="114"/>
      <c r="AE176" s="114"/>
      <c r="AF176" s="114"/>
      <c r="AG176" s="83"/>
      <c r="AH176" s="83"/>
      <c r="AI176" s="83"/>
      <c r="AJ176" s="83"/>
      <c r="AK176" s="83"/>
      <c r="AL176" s="83"/>
      <c r="AM176" s="83"/>
      <c r="AN176" s="83"/>
      <c r="AO176" s="89"/>
      <c r="AP176" s="89"/>
      <c r="AQ176" s="89"/>
      <c r="AR176" s="89"/>
      <c r="AS176" s="89"/>
      <c r="AT176" s="89"/>
      <c r="AU176" s="89"/>
      <c r="AV176" s="89"/>
      <c r="AW176" s="89"/>
    </row>
    <row r="177" spans="2:49" ht="30.75" customHeight="1" x14ac:dyDescent="0.25">
      <c r="B177" s="77" t="s">
        <v>103</v>
      </c>
      <c r="C177" s="37"/>
      <c r="D177" s="37">
        <v>224075592</v>
      </c>
      <c r="E177" s="1"/>
      <c r="F177" s="1"/>
      <c r="G177" s="1"/>
      <c r="Z177" s="83"/>
      <c r="AA177" s="114"/>
      <c r="AB177" s="114"/>
      <c r="AC177" s="114"/>
      <c r="AD177" s="114"/>
      <c r="AE177" s="114"/>
      <c r="AF177" s="114"/>
      <c r="AG177" s="83"/>
      <c r="AH177" s="83"/>
      <c r="AI177" s="83"/>
      <c r="AJ177" s="83"/>
      <c r="AK177" s="83"/>
      <c r="AL177" s="83"/>
      <c r="AM177" s="83"/>
      <c r="AN177" s="83"/>
      <c r="AO177" s="89"/>
      <c r="AP177" s="89"/>
      <c r="AQ177" s="89"/>
      <c r="AR177" s="89"/>
      <c r="AS177" s="89"/>
      <c r="AT177" s="89"/>
      <c r="AU177" s="89"/>
      <c r="AV177" s="89"/>
      <c r="AW177" s="89"/>
    </row>
    <row r="178" spans="2:49" ht="30.75" customHeight="1" x14ac:dyDescent="0.25">
      <c r="B178" s="77" t="s">
        <v>104</v>
      </c>
      <c r="C178" s="37"/>
      <c r="D178" s="37">
        <v>193560412</v>
      </c>
      <c r="E178" s="1"/>
      <c r="F178" s="1"/>
      <c r="G178" s="1"/>
      <c r="Z178" s="83"/>
      <c r="AA178" s="114"/>
      <c r="AB178" s="114"/>
      <c r="AC178" s="114"/>
      <c r="AD178" s="114"/>
      <c r="AE178" s="114"/>
      <c r="AF178" s="114"/>
      <c r="AG178" s="83"/>
      <c r="AH178" s="83"/>
      <c r="AI178" s="83"/>
      <c r="AJ178" s="83"/>
      <c r="AK178" s="83"/>
      <c r="AL178" s="83"/>
      <c r="AM178" s="83"/>
      <c r="AN178" s="83"/>
      <c r="AO178" s="89"/>
      <c r="AP178" s="89"/>
      <c r="AQ178" s="89"/>
      <c r="AR178" s="89"/>
      <c r="AS178" s="89"/>
      <c r="AT178" s="89"/>
      <c r="AU178" s="89"/>
      <c r="AV178" s="89"/>
      <c r="AW178" s="89"/>
    </row>
    <row r="179" spans="2:49" ht="30.75" customHeight="1" x14ac:dyDescent="0.15">
      <c r="B179" s="77" t="s">
        <v>105</v>
      </c>
      <c r="C179" s="37"/>
      <c r="D179" s="37">
        <v>195654712</v>
      </c>
      <c r="E179" s="1"/>
      <c r="F179" s="1"/>
      <c r="G179" s="1"/>
      <c r="Z179" s="89"/>
      <c r="AA179" s="89"/>
      <c r="AB179" s="89"/>
      <c r="AC179" s="89"/>
      <c r="AD179" s="89"/>
      <c r="AE179" s="89"/>
      <c r="AF179" s="89"/>
      <c r="AG179" s="89"/>
      <c r="AH179" s="89"/>
      <c r="AI179" s="89"/>
      <c r="AJ179" s="89"/>
      <c r="AK179" s="89"/>
      <c r="AL179" s="89"/>
      <c r="AM179" s="89"/>
      <c r="AN179" s="89"/>
      <c r="AO179" s="89"/>
      <c r="AP179" s="89"/>
      <c r="AQ179" s="89"/>
      <c r="AR179" s="89"/>
      <c r="AS179" s="89"/>
      <c r="AT179" s="89"/>
      <c r="AU179" s="89"/>
      <c r="AV179" s="89"/>
      <c r="AW179" s="89"/>
    </row>
    <row r="180" spans="2:49" ht="30.75" customHeight="1" x14ac:dyDescent="0.15">
      <c r="B180" s="77" t="s">
        <v>111</v>
      </c>
      <c r="C180" s="37"/>
      <c r="D180" s="37">
        <v>185793586</v>
      </c>
      <c r="E180" s="1"/>
      <c r="F180" s="1"/>
      <c r="G180" s="1"/>
      <c r="Z180" s="89"/>
      <c r="AA180" s="89"/>
      <c r="AB180" s="89"/>
      <c r="AC180" s="89"/>
      <c r="AD180" s="89"/>
      <c r="AE180" s="89"/>
      <c r="AF180" s="89"/>
      <c r="AG180" s="89"/>
      <c r="AH180" s="89"/>
      <c r="AI180" s="89"/>
      <c r="AJ180" s="89"/>
      <c r="AK180" s="89"/>
      <c r="AL180" s="89"/>
      <c r="AM180" s="89"/>
      <c r="AN180" s="89"/>
      <c r="AO180" s="89"/>
      <c r="AP180" s="89"/>
      <c r="AQ180" s="89"/>
      <c r="AR180" s="89"/>
      <c r="AS180" s="89"/>
      <c r="AT180" s="89"/>
      <c r="AU180" s="89"/>
      <c r="AV180" s="89"/>
      <c r="AW180" s="89"/>
    </row>
    <row r="181" spans="2:49" ht="30.75" customHeight="1" x14ac:dyDescent="0.15">
      <c r="B181" s="77" t="s">
        <v>112</v>
      </c>
      <c r="C181" s="37"/>
      <c r="D181" s="37">
        <v>203964945</v>
      </c>
      <c r="E181" s="1"/>
      <c r="F181" s="1"/>
      <c r="G181" s="1"/>
      <c r="Z181" s="89"/>
      <c r="AA181" s="89"/>
      <c r="AB181" s="89"/>
      <c r="AC181" s="89"/>
      <c r="AD181" s="89"/>
      <c r="AE181" s="89"/>
      <c r="AF181" s="89"/>
      <c r="AG181" s="89"/>
      <c r="AH181" s="89"/>
      <c r="AI181" s="89"/>
      <c r="AJ181" s="89"/>
      <c r="AK181" s="89"/>
      <c r="AL181" s="89"/>
      <c r="AM181" s="89"/>
      <c r="AN181" s="89"/>
      <c r="AO181" s="89"/>
      <c r="AP181" s="89"/>
      <c r="AQ181" s="89"/>
      <c r="AR181" s="89"/>
      <c r="AS181" s="89"/>
      <c r="AT181" s="89"/>
      <c r="AU181" s="89"/>
      <c r="AV181" s="89"/>
      <c r="AW181" s="89"/>
    </row>
    <row r="182" spans="2:49" ht="30.75" customHeight="1" x14ac:dyDescent="0.15">
      <c r="B182" s="77" t="s">
        <v>113</v>
      </c>
      <c r="C182" s="37"/>
      <c r="D182" s="37">
        <v>342637113</v>
      </c>
      <c r="E182" s="1"/>
      <c r="F182" s="1"/>
      <c r="G182" s="1"/>
      <c r="Z182" s="89"/>
      <c r="AA182" s="89"/>
      <c r="AB182" s="89"/>
      <c r="AC182" s="89"/>
      <c r="AD182" s="89"/>
      <c r="AE182" s="89"/>
      <c r="AF182" s="89"/>
      <c r="AG182" s="89"/>
      <c r="AH182" s="89"/>
      <c r="AI182" s="89"/>
      <c r="AJ182" s="89"/>
      <c r="AK182" s="89"/>
      <c r="AL182" s="89"/>
      <c r="AM182" s="89"/>
      <c r="AN182" s="89"/>
      <c r="AO182" s="89"/>
      <c r="AP182" s="89"/>
      <c r="AQ182" s="89"/>
      <c r="AR182" s="89"/>
      <c r="AS182" s="89"/>
      <c r="AT182" s="89"/>
      <c r="AU182" s="89"/>
      <c r="AV182" s="89"/>
      <c r="AW182" s="89"/>
    </row>
    <row r="183" spans="2:49" x14ac:dyDescent="0.15">
      <c r="Z183" s="89"/>
      <c r="AA183" s="89"/>
      <c r="AB183" s="89"/>
      <c r="AC183" s="89"/>
      <c r="AD183" s="89"/>
      <c r="AE183" s="89"/>
      <c r="AF183" s="89"/>
      <c r="AG183" s="89"/>
      <c r="AH183" s="89"/>
      <c r="AI183" s="89"/>
      <c r="AJ183" s="89"/>
      <c r="AK183" s="89"/>
      <c r="AL183" s="89"/>
      <c r="AM183" s="89"/>
      <c r="AN183" s="89"/>
      <c r="AO183" s="89"/>
      <c r="AP183" s="89"/>
      <c r="AQ183" s="89"/>
      <c r="AR183" s="89"/>
      <c r="AS183" s="89"/>
      <c r="AT183" s="89"/>
      <c r="AU183" s="89"/>
      <c r="AV183" s="89"/>
      <c r="AW183" s="89"/>
    </row>
    <row r="184" spans="2:49" x14ac:dyDescent="0.15">
      <c r="Z184" s="89"/>
      <c r="AA184" s="89"/>
      <c r="AB184" s="89"/>
      <c r="AC184" s="89"/>
      <c r="AD184" s="89"/>
      <c r="AE184" s="89"/>
      <c r="AF184" s="89"/>
      <c r="AG184" s="89"/>
      <c r="AH184" s="89"/>
      <c r="AI184" s="89"/>
      <c r="AJ184" s="89"/>
      <c r="AK184" s="89"/>
      <c r="AL184" s="89"/>
      <c r="AM184" s="89"/>
      <c r="AN184" s="89"/>
      <c r="AO184" s="89"/>
      <c r="AP184" s="89"/>
      <c r="AQ184" s="89"/>
      <c r="AR184" s="89"/>
      <c r="AS184" s="89"/>
      <c r="AT184" s="89"/>
      <c r="AU184" s="89"/>
      <c r="AV184" s="89"/>
      <c r="AW184" s="89"/>
    </row>
    <row r="185" spans="2:49" ht="12" x14ac:dyDescent="0.2">
      <c r="B185" s="24"/>
      <c r="Z185" s="89"/>
      <c r="AA185" s="89"/>
      <c r="AB185" s="89"/>
      <c r="AC185" s="89"/>
      <c r="AD185" s="89"/>
      <c r="AE185" s="89"/>
      <c r="AF185" s="89"/>
      <c r="AG185" s="89"/>
      <c r="AH185" s="89"/>
      <c r="AI185" s="89"/>
      <c r="AJ185" s="89"/>
      <c r="AK185" s="89"/>
      <c r="AL185" s="89"/>
      <c r="AM185" s="89"/>
      <c r="AN185" s="89"/>
      <c r="AO185" s="89"/>
      <c r="AP185" s="89"/>
      <c r="AQ185" s="89"/>
      <c r="AR185" s="89"/>
      <c r="AS185" s="89"/>
      <c r="AT185" s="89"/>
      <c r="AU185" s="89"/>
      <c r="AV185" s="89"/>
      <c r="AW185" s="89"/>
    </row>
    <row r="186" spans="2:49" x14ac:dyDescent="0.15">
      <c r="B186" s="1" t="s">
        <v>114</v>
      </c>
      <c r="Z186" s="89"/>
      <c r="AA186" s="89"/>
      <c r="AB186" s="89"/>
      <c r="AC186" s="89"/>
      <c r="AD186" s="89"/>
      <c r="AE186" s="89"/>
      <c r="AF186" s="89"/>
      <c r="AG186" s="89"/>
      <c r="AH186" s="89"/>
      <c r="AI186" s="89"/>
      <c r="AJ186" s="89"/>
      <c r="AK186" s="89"/>
      <c r="AL186" s="89"/>
      <c r="AM186" s="89"/>
      <c r="AN186" s="89"/>
      <c r="AO186" s="89"/>
      <c r="AP186" s="89"/>
      <c r="AQ186" s="89"/>
      <c r="AR186" s="89"/>
      <c r="AS186" s="89"/>
      <c r="AT186" s="89"/>
      <c r="AU186" s="89"/>
      <c r="AV186" s="89"/>
      <c r="AW186" s="89"/>
    </row>
    <row r="187" spans="2:49" x14ac:dyDescent="0.15">
      <c r="D187" s="2" t="s">
        <v>47</v>
      </c>
      <c r="Z187" s="89"/>
      <c r="AA187" s="89"/>
      <c r="AB187" s="89"/>
      <c r="AC187" s="89"/>
      <c r="AD187" s="89"/>
      <c r="AE187" s="89"/>
      <c r="AF187" s="89"/>
      <c r="AG187" s="89"/>
      <c r="AH187" s="89"/>
      <c r="AI187" s="89"/>
      <c r="AJ187" s="89"/>
      <c r="AK187" s="89"/>
      <c r="AL187" s="89"/>
      <c r="AM187" s="89"/>
      <c r="AN187" s="89"/>
      <c r="AO187" s="89"/>
      <c r="AP187" s="89"/>
      <c r="AQ187" s="89"/>
      <c r="AR187" s="89"/>
      <c r="AS187" s="89"/>
      <c r="AT187" s="89"/>
      <c r="AU187" s="89"/>
      <c r="AV187" s="89"/>
      <c r="AW187" s="89"/>
    </row>
    <row r="188" spans="2:49" x14ac:dyDescent="0.15">
      <c r="Z188" s="89"/>
      <c r="AA188" s="89"/>
      <c r="AB188" s="89"/>
      <c r="AC188" s="89"/>
      <c r="AD188" s="89"/>
      <c r="AE188" s="89"/>
      <c r="AF188" s="89"/>
      <c r="AG188" s="89"/>
      <c r="AH188" s="89"/>
      <c r="AI188" s="89"/>
      <c r="AJ188" s="89"/>
      <c r="AK188" s="89"/>
      <c r="AL188" s="89"/>
      <c r="AM188" s="89"/>
      <c r="AN188" s="89"/>
      <c r="AO188" s="89"/>
      <c r="AP188" s="89"/>
      <c r="AQ188" s="89"/>
      <c r="AR188" s="89"/>
      <c r="AS188" s="89"/>
      <c r="AT188" s="89"/>
      <c r="AU188" s="89"/>
      <c r="AV188" s="89"/>
      <c r="AW188" s="89"/>
    </row>
    <row r="189" spans="2:49" x14ac:dyDescent="0.15">
      <c r="Z189" s="89"/>
      <c r="AA189" s="89"/>
      <c r="AB189" s="89"/>
      <c r="AC189" s="89"/>
      <c r="AD189" s="89"/>
      <c r="AE189" s="89"/>
      <c r="AF189" s="89"/>
      <c r="AG189" s="89"/>
      <c r="AH189" s="89"/>
      <c r="AI189" s="89"/>
      <c r="AJ189" s="89"/>
      <c r="AK189" s="89"/>
      <c r="AL189" s="89"/>
      <c r="AM189" s="89"/>
      <c r="AN189" s="89"/>
      <c r="AO189" s="89"/>
      <c r="AP189" s="89"/>
      <c r="AQ189" s="89"/>
      <c r="AR189" s="89"/>
      <c r="AS189" s="89"/>
      <c r="AT189" s="89"/>
      <c r="AU189" s="89"/>
      <c r="AV189" s="89"/>
      <c r="AW189" s="89"/>
    </row>
    <row r="190" spans="2:49" x14ac:dyDescent="0.15">
      <c r="Z190" s="89"/>
      <c r="AA190" s="89"/>
      <c r="AB190" s="89"/>
      <c r="AC190" s="89"/>
      <c r="AD190" s="89"/>
      <c r="AE190" s="89"/>
      <c r="AF190" s="89"/>
      <c r="AG190" s="89"/>
      <c r="AH190" s="89"/>
      <c r="AI190" s="89"/>
      <c r="AJ190" s="89"/>
      <c r="AK190" s="89"/>
      <c r="AL190" s="89"/>
      <c r="AM190" s="89"/>
      <c r="AN190" s="89"/>
      <c r="AO190" s="89"/>
      <c r="AP190" s="89"/>
      <c r="AQ190" s="89"/>
      <c r="AR190" s="89"/>
      <c r="AS190" s="89"/>
      <c r="AT190" s="89"/>
      <c r="AU190" s="89"/>
      <c r="AV190" s="89"/>
      <c r="AW190" s="89"/>
    </row>
    <row r="191" spans="2:49" x14ac:dyDescent="0.15">
      <c r="Z191" s="89"/>
      <c r="AA191" s="89"/>
      <c r="AB191" s="89"/>
      <c r="AC191" s="89"/>
      <c r="AD191" s="89"/>
      <c r="AE191" s="89"/>
      <c r="AF191" s="89"/>
      <c r="AG191" s="89"/>
      <c r="AH191" s="89"/>
      <c r="AI191" s="89"/>
      <c r="AJ191" s="89"/>
      <c r="AK191" s="89"/>
      <c r="AL191" s="89"/>
      <c r="AM191" s="89"/>
      <c r="AN191" s="89"/>
      <c r="AO191" s="89"/>
      <c r="AP191" s="89"/>
      <c r="AQ191" s="89"/>
      <c r="AR191" s="89"/>
      <c r="AS191" s="89"/>
      <c r="AT191" s="89"/>
      <c r="AU191" s="89"/>
      <c r="AV191" s="89"/>
      <c r="AW191" s="89"/>
    </row>
    <row r="192" spans="2:49" x14ac:dyDescent="0.15">
      <c r="Z192" s="89"/>
      <c r="AA192" s="89"/>
      <c r="AB192" s="89"/>
      <c r="AC192" s="89"/>
      <c r="AD192" s="89"/>
      <c r="AE192" s="89"/>
      <c r="AF192" s="89"/>
      <c r="AG192" s="89"/>
      <c r="AH192" s="89"/>
      <c r="AI192" s="89"/>
      <c r="AJ192" s="89"/>
      <c r="AK192" s="89"/>
      <c r="AL192" s="89"/>
      <c r="AM192" s="89"/>
      <c r="AN192" s="89"/>
      <c r="AO192" s="89"/>
      <c r="AP192" s="89"/>
      <c r="AQ192" s="89"/>
      <c r="AR192" s="89"/>
      <c r="AS192" s="89"/>
      <c r="AT192" s="89"/>
      <c r="AU192" s="89"/>
      <c r="AV192" s="89"/>
      <c r="AW192" s="89"/>
    </row>
    <row r="193" spans="1:49" x14ac:dyDescent="0.15">
      <c r="Z193" s="89"/>
      <c r="AA193" s="89"/>
      <c r="AB193" s="89"/>
      <c r="AC193" s="89"/>
      <c r="AD193" s="89"/>
      <c r="AE193" s="89"/>
      <c r="AF193" s="89"/>
      <c r="AG193" s="89"/>
      <c r="AH193" s="89"/>
      <c r="AI193" s="89"/>
      <c r="AJ193" s="89"/>
      <c r="AK193" s="89"/>
      <c r="AL193" s="89"/>
      <c r="AM193" s="89"/>
      <c r="AN193" s="89"/>
      <c r="AO193" s="89"/>
      <c r="AP193" s="89"/>
      <c r="AQ193" s="89"/>
      <c r="AR193" s="89"/>
      <c r="AS193" s="89"/>
      <c r="AT193" s="89"/>
      <c r="AU193" s="89"/>
      <c r="AV193" s="89"/>
      <c r="AW193" s="89"/>
    </row>
    <row r="194" spans="1:49" x14ac:dyDescent="0.15">
      <c r="Z194" s="89"/>
      <c r="AA194" s="89"/>
      <c r="AB194" s="89"/>
      <c r="AC194" s="89"/>
      <c r="AD194" s="89"/>
      <c r="AE194" s="89"/>
      <c r="AF194" s="89"/>
      <c r="AG194" s="89"/>
      <c r="AH194" s="89"/>
      <c r="AI194" s="89"/>
      <c r="AJ194" s="89"/>
      <c r="AK194" s="89"/>
      <c r="AL194" s="89"/>
      <c r="AM194" s="89"/>
      <c r="AN194" s="89"/>
      <c r="AO194" s="89"/>
      <c r="AP194" s="89"/>
      <c r="AQ194" s="89"/>
      <c r="AR194" s="89"/>
      <c r="AS194" s="89"/>
      <c r="AT194" s="89"/>
      <c r="AU194" s="89"/>
      <c r="AV194" s="89"/>
      <c r="AW194" s="89"/>
    </row>
    <row r="195" spans="1:49" x14ac:dyDescent="0.15">
      <c r="Z195" s="89"/>
      <c r="AA195" s="89"/>
      <c r="AB195" s="89"/>
      <c r="AC195" s="89"/>
      <c r="AD195" s="89"/>
      <c r="AE195" s="89"/>
      <c r="AF195" s="89"/>
      <c r="AG195" s="89"/>
      <c r="AH195" s="89"/>
      <c r="AI195" s="89"/>
      <c r="AJ195" s="89"/>
      <c r="AK195" s="89"/>
      <c r="AL195" s="89"/>
      <c r="AM195" s="89"/>
      <c r="AN195" s="89"/>
      <c r="AO195" s="89"/>
      <c r="AP195" s="89"/>
      <c r="AQ195" s="89"/>
      <c r="AR195" s="89"/>
      <c r="AS195" s="89"/>
      <c r="AT195" s="89"/>
      <c r="AU195" s="89"/>
      <c r="AV195" s="89"/>
      <c r="AW195" s="89"/>
    </row>
    <row r="196" spans="1:49" x14ac:dyDescent="0.15">
      <c r="Z196" s="89"/>
      <c r="AA196" s="89"/>
      <c r="AB196" s="89"/>
      <c r="AC196" s="89"/>
      <c r="AD196" s="89"/>
      <c r="AE196" s="89"/>
      <c r="AF196" s="89"/>
      <c r="AG196" s="89"/>
      <c r="AH196" s="89"/>
      <c r="AI196" s="89"/>
      <c r="AJ196" s="89"/>
      <c r="AK196" s="89"/>
      <c r="AL196" s="89"/>
      <c r="AM196" s="89"/>
      <c r="AN196" s="89"/>
      <c r="AO196" s="89"/>
      <c r="AP196" s="89"/>
      <c r="AQ196" s="89"/>
      <c r="AR196" s="89"/>
      <c r="AS196" s="89"/>
      <c r="AT196" s="89"/>
      <c r="AU196" s="89"/>
      <c r="AV196" s="89"/>
      <c r="AW196" s="89"/>
    </row>
    <row r="197" spans="1:49" x14ac:dyDescent="0.15">
      <c r="Z197" s="89"/>
      <c r="AA197" s="89"/>
      <c r="AB197" s="89"/>
      <c r="AC197" s="89"/>
      <c r="AD197" s="89"/>
      <c r="AE197" s="89"/>
      <c r="AF197" s="89"/>
      <c r="AG197" s="89"/>
      <c r="AH197" s="89"/>
      <c r="AI197" s="89"/>
      <c r="AJ197" s="89"/>
      <c r="AK197" s="89"/>
      <c r="AL197" s="89"/>
      <c r="AM197" s="89"/>
      <c r="AN197" s="89"/>
      <c r="AO197" s="89"/>
      <c r="AP197" s="89"/>
      <c r="AQ197" s="89"/>
      <c r="AR197" s="89"/>
      <c r="AS197" s="89"/>
      <c r="AT197" s="89"/>
      <c r="AU197" s="89"/>
      <c r="AV197" s="89"/>
      <c r="AW197" s="89"/>
    </row>
    <row r="198" spans="1:49" ht="12.75" x14ac:dyDescent="0.15">
      <c r="A198" s="84"/>
      <c r="B198" s="83"/>
      <c r="C198" s="84"/>
      <c r="D198" s="84"/>
      <c r="E198" s="84"/>
      <c r="F198" s="84"/>
      <c r="G198" s="23"/>
      <c r="Z198" s="89"/>
      <c r="AA198" s="89"/>
      <c r="AB198" s="89"/>
      <c r="AC198" s="89"/>
      <c r="AD198" s="89"/>
      <c r="AE198" s="89"/>
      <c r="AF198" s="89"/>
      <c r="AG198" s="89"/>
      <c r="AH198" s="89"/>
      <c r="AI198" s="89"/>
      <c r="AJ198" s="89"/>
      <c r="AK198" s="89"/>
      <c r="AL198" s="89"/>
      <c r="AM198" s="89"/>
      <c r="AN198" s="89"/>
      <c r="AO198" s="89"/>
      <c r="AP198" s="89"/>
      <c r="AQ198" s="89"/>
      <c r="AR198" s="89"/>
      <c r="AS198" s="89"/>
      <c r="AT198" s="89"/>
      <c r="AU198" s="89"/>
      <c r="AV198" s="89"/>
      <c r="AW198" s="89"/>
    </row>
    <row r="199" spans="1:49" x14ac:dyDescent="0.15">
      <c r="A199" s="83"/>
      <c r="B199" s="83"/>
      <c r="C199" s="85"/>
      <c r="D199" s="85"/>
      <c r="E199" s="85"/>
      <c r="F199" s="85"/>
      <c r="Z199" s="89"/>
      <c r="AA199" s="89"/>
      <c r="AB199" s="89"/>
      <c r="AC199" s="89"/>
      <c r="AD199" s="89"/>
      <c r="AE199" s="89"/>
      <c r="AF199" s="89"/>
      <c r="AG199" s="89"/>
      <c r="AH199" s="89"/>
      <c r="AI199" s="89"/>
      <c r="AJ199" s="89"/>
      <c r="AK199" s="89"/>
      <c r="AL199" s="89"/>
      <c r="AM199" s="89"/>
      <c r="AN199" s="89"/>
      <c r="AO199" s="89"/>
      <c r="AP199" s="89"/>
      <c r="AQ199" s="89"/>
      <c r="AR199" s="89"/>
      <c r="AS199" s="89"/>
      <c r="AT199" s="89"/>
      <c r="AU199" s="89"/>
      <c r="AV199" s="89"/>
      <c r="AW199" s="89"/>
    </row>
    <row r="200" spans="1:49" x14ac:dyDescent="0.15">
      <c r="A200" s="83"/>
      <c r="B200" s="87"/>
      <c r="C200" s="88"/>
      <c r="D200" s="88"/>
      <c r="E200" s="88"/>
      <c r="F200" s="88"/>
      <c r="Z200" s="89"/>
      <c r="AA200" s="89"/>
      <c r="AB200" s="89"/>
      <c r="AC200" s="89"/>
      <c r="AD200" s="89"/>
      <c r="AE200" s="89"/>
      <c r="AF200" s="89"/>
      <c r="AG200" s="89"/>
      <c r="AH200" s="89"/>
      <c r="AI200" s="89"/>
      <c r="AJ200" s="89"/>
      <c r="AK200" s="89"/>
      <c r="AL200" s="89"/>
      <c r="AM200" s="89"/>
      <c r="AN200" s="89"/>
      <c r="AO200" s="89"/>
      <c r="AP200" s="89"/>
      <c r="AQ200" s="89"/>
      <c r="AR200" s="89"/>
      <c r="AS200" s="89"/>
      <c r="AT200" s="89"/>
      <c r="AU200" s="89"/>
      <c r="AV200" s="89"/>
      <c r="AW200" s="89"/>
    </row>
    <row r="201" spans="1:49" x14ac:dyDescent="0.15">
      <c r="A201" s="83"/>
      <c r="B201" s="87"/>
      <c r="C201" s="88"/>
      <c r="D201" s="88"/>
      <c r="E201" s="88"/>
      <c r="F201" s="88"/>
      <c r="Z201" s="89"/>
      <c r="AA201" s="89"/>
      <c r="AB201" s="89"/>
      <c r="AC201" s="89"/>
      <c r="AD201" s="89"/>
      <c r="AE201" s="89"/>
      <c r="AF201" s="89"/>
      <c r="AG201" s="89"/>
      <c r="AH201" s="89"/>
      <c r="AI201" s="89"/>
      <c r="AJ201" s="89"/>
      <c r="AK201" s="89"/>
      <c r="AL201" s="89"/>
      <c r="AM201" s="89"/>
      <c r="AN201" s="89"/>
      <c r="AO201" s="89"/>
      <c r="AP201" s="89"/>
      <c r="AQ201" s="89"/>
      <c r="AR201" s="89"/>
      <c r="AS201" s="89"/>
      <c r="AT201" s="89"/>
      <c r="AU201" s="89"/>
      <c r="AV201" s="89"/>
      <c r="AW201" s="89"/>
    </row>
    <row r="202" spans="1:49" x14ac:dyDescent="0.15">
      <c r="A202" s="83"/>
      <c r="B202" s="87"/>
      <c r="C202" s="88"/>
      <c r="D202" s="88"/>
      <c r="E202" s="88"/>
      <c r="F202" s="88"/>
      <c r="Z202" s="89"/>
      <c r="AA202" s="89"/>
      <c r="AB202" s="89"/>
      <c r="AC202" s="89"/>
      <c r="AD202" s="89"/>
      <c r="AE202" s="89"/>
      <c r="AF202" s="89"/>
      <c r="AG202" s="89"/>
      <c r="AH202" s="89"/>
      <c r="AI202" s="89"/>
      <c r="AJ202" s="89"/>
      <c r="AK202" s="89"/>
      <c r="AL202" s="89"/>
      <c r="AM202" s="89"/>
      <c r="AN202" s="89"/>
      <c r="AO202" s="89"/>
      <c r="AP202" s="89"/>
      <c r="AQ202" s="89"/>
      <c r="AR202" s="89"/>
      <c r="AS202" s="89"/>
      <c r="AT202" s="89"/>
      <c r="AU202" s="89"/>
      <c r="AV202" s="89"/>
      <c r="AW202" s="89"/>
    </row>
    <row r="203" spans="1:49" x14ac:dyDescent="0.15">
      <c r="A203" s="83"/>
      <c r="B203" s="87"/>
      <c r="C203" s="88"/>
      <c r="D203" s="88"/>
      <c r="E203" s="88"/>
      <c r="F203" s="88"/>
      <c r="Z203" s="89"/>
      <c r="AA203" s="89"/>
      <c r="AB203" s="89"/>
      <c r="AC203" s="89"/>
      <c r="AD203" s="89"/>
      <c r="AE203" s="89"/>
      <c r="AF203" s="89"/>
      <c r="AG203" s="89"/>
      <c r="AH203" s="89"/>
      <c r="AI203" s="89"/>
      <c r="AJ203" s="89"/>
      <c r="AK203" s="89"/>
      <c r="AL203" s="89"/>
      <c r="AM203" s="89"/>
      <c r="AN203" s="89"/>
      <c r="AO203" s="89"/>
      <c r="AP203" s="89"/>
      <c r="AQ203" s="89"/>
      <c r="AR203" s="89"/>
      <c r="AS203" s="89"/>
      <c r="AT203" s="89"/>
      <c r="AU203" s="89"/>
      <c r="AV203" s="89"/>
      <c r="AW203" s="89"/>
    </row>
    <row r="204" spans="1:49" x14ac:dyDescent="0.15">
      <c r="A204" s="83"/>
      <c r="B204" s="87"/>
      <c r="C204" s="88"/>
      <c r="D204" s="88"/>
      <c r="E204" s="88"/>
      <c r="F204" s="88"/>
      <c r="Z204" s="89"/>
      <c r="AA204" s="89"/>
      <c r="AB204" s="89"/>
      <c r="AC204" s="89"/>
      <c r="AD204" s="89"/>
      <c r="AE204" s="89"/>
      <c r="AF204" s="89"/>
      <c r="AG204" s="89"/>
      <c r="AH204" s="89"/>
      <c r="AI204" s="89"/>
      <c r="AJ204" s="89"/>
      <c r="AK204" s="89"/>
      <c r="AL204" s="89"/>
      <c r="AM204" s="89"/>
      <c r="AN204" s="89"/>
      <c r="AO204" s="89"/>
      <c r="AP204" s="89"/>
      <c r="AQ204" s="89"/>
      <c r="AR204" s="89"/>
      <c r="AS204" s="89"/>
      <c r="AT204" s="89"/>
      <c r="AU204" s="89"/>
      <c r="AV204" s="89"/>
      <c r="AW204" s="89"/>
    </row>
    <row r="205" spans="1:49" x14ac:dyDescent="0.15">
      <c r="A205" s="83"/>
      <c r="B205" s="87"/>
      <c r="C205" s="88"/>
      <c r="D205" s="88"/>
      <c r="E205" s="88"/>
      <c r="F205" s="88"/>
      <c r="Z205" s="89"/>
      <c r="AA205" s="89"/>
      <c r="AB205" s="89"/>
      <c r="AC205" s="89"/>
      <c r="AD205" s="89"/>
      <c r="AE205" s="89"/>
      <c r="AF205" s="89"/>
      <c r="AG205" s="89"/>
      <c r="AH205" s="89"/>
      <c r="AI205" s="89"/>
      <c r="AJ205" s="89"/>
      <c r="AK205" s="89"/>
      <c r="AL205" s="89"/>
      <c r="AM205" s="89"/>
      <c r="AN205" s="89"/>
      <c r="AO205" s="89"/>
      <c r="AP205" s="89"/>
      <c r="AQ205" s="89"/>
      <c r="AR205" s="89"/>
      <c r="AS205" s="89"/>
      <c r="AT205" s="89"/>
      <c r="AU205" s="89"/>
      <c r="AV205" s="89"/>
      <c r="AW205" s="89"/>
    </row>
    <row r="206" spans="1:49" x14ac:dyDescent="0.15">
      <c r="A206" s="83"/>
      <c r="B206" s="83"/>
      <c r="C206" s="85"/>
      <c r="D206" s="85"/>
      <c r="E206" s="85"/>
      <c r="F206" s="85"/>
      <c r="Z206" s="89"/>
      <c r="AA206" s="89"/>
      <c r="AB206" s="89"/>
      <c r="AC206" s="89"/>
      <c r="AD206" s="89"/>
      <c r="AE206" s="89"/>
      <c r="AF206" s="89"/>
      <c r="AG206" s="89"/>
      <c r="AH206" s="89"/>
      <c r="AI206" s="89"/>
      <c r="AJ206" s="89"/>
      <c r="AK206" s="89"/>
      <c r="AL206" s="89"/>
      <c r="AM206" s="89"/>
      <c r="AN206" s="89"/>
      <c r="AO206" s="89"/>
      <c r="AP206" s="89"/>
      <c r="AQ206" s="89"/>
      <c r="AR206" s="89"/>
      <c r="AS206" s="89"/>
      <c r="AT206" s="89"/>
      <c r="AU206" s="89"/>
      <c r="AV206" s="89"/>
      <c r="AW206" s="89"/>
    </row>
    <row r="207" spans="1:49" x14ac:dyDescent="0.15">
      <c r="A207" s="83"/>
      <c r="B207" s="83"/>
      <c r="C207" s="85" t="s">
        <v>109</v>
      </c>
      <c r="D207" s="85" t="s">
        <v>110</v>
      </c>
      <c r="E207" s="85"/>
      <c r="F207" s="85"/>
      <c r="Z207" s="89"/>
      <c r="AA207" s="89"/>
      <c r="AB207" s="89"/>
      <c r="AC207" s="89"/>
      <c r="AD207" s="89"/>
      <c r="AE207" s="89"/>
      <c r="AF207" s="89"/>
      <c r="AG207" s="89"/>
      <c r="AH207" s="89"/>
      <c r="AI207" s="89"/>
      <c r="AJ207" s="89"/>
      <c r="AK207" s="89"/>
      <c r="AL207" s="89"/>
      <c r="AM207" s="89"/>
      <c r="AN207" s="89"/>
      <c r="AO207" s="89"/>
      <c r="AP207" s="89"/>
      <c r="AQ207" s="89"/>
      <c r="AR207" s="89"/>
      <c r="AS207" s="89"/>
      <c r="AT207" s="89"/>
      <c r="AU207" s="89"/>
      <c r="AV207" s="89"/>
      <c r="AW207" s="89"/>
    </row>
    <row r="208" spans="1:49" ht="12.75" x14ac:dyDescent="0.15">
      <c r="A208" s="83"/>
      <c r="B208" s="82" t="s">
        <v>32</v>
      </c>
      <c r="C208" s="86">
        <v>2886960</v>
      </c>
      <c r="D208" s="86">
        <v>166808773</v>
      </c>
      <c r="E208" s="85"/>
      <c r="F208" s="85"/>
      <c r="Z208" s="89"/>
      <c r="AA208" s="89"/>
      <c r="AB208" s="89"/>
      <c r="AC208" s="89"/>
      <c r="AD208" s="89"/>
      <c r="AE208" s="89"/>
      <c r="AF208" s="89"/>
      <c r="AG208" s="89"/>
      <c r="AH208" s="89"/>
      <c r="AI208" s="89"/>
      <c r="AJ208" s="89"/>
      <c r="AK208" s="89"/>
      <c r="AL208" s="89"/>
      <c r="AM208" s="89"/>
      <c r="AN208" s="89"/>
      <c r="AO208" s="89"/>
      <c r="AP208" s="89"/>
      <c r="AQ208" s="89"/>
      <c r="AR208" s="89"/>
      <c r="AS208" s="89"/>
      <c r="AT208" s="89"/>
      <c r="AU208" s="89"/>
      <c r="AV208" s="89"/>
      <c r="AW208" s="89"/>
    </row>
    <row r="209" spans="1:49" ht="12.75" x14ac:dyDescent="0.15">
      <c r="A209" s="83"/>
      <c r="B209" s="82" t="s">
        <v>33</v>
      </c>
      <c r="C209" s="86">
        <v>15292357</v>
      </c>
      <c r="D209" s="86">
        <v>163606572</v>
      </c>
      <c r="E209" s="85"/>
      <c r="F209" s="85"/>
      <c r="Z209" s="89"/>
      <c r="AA209" s="89"/>
      <c r="AB209" s="89"/>
      <c r="AC209" s="89"/>
      <c r="AD209" s="89"/>
      <c r="AE209" s="89"/>
      <c r="AF209" s="89"/>
      <c r="AG209" s="89"/>
      <c r="AH209" s="89"/>
      <c r="AI209" s="89"/>
      <c r="AJ209" s="89"/>
      <c r="AK209" s="89"/>
      <c r="AL209" s="89"/>
      <c r="AM209" s="89"/>
      <c r="AN209" s="89"/>
      <c r="AO209" s="89"/>
      <c r="AP209" s="89"/>
      <c r="AQ209" s="89"/>
      <c r="AR209" s="89"/>
      <c r="AS209" s="89"/>
      <c r="AT209" s="89"/>
      <c r="AU209" s="89"/>
      <c r="AV209" s="89"/>
      <c r="AW209" s="89"/>
    </row>
    <row r="210" spans="1:49" ht="12.75" x14ac:dyDescent="0.15">
      <c r="A210" s="83"/>
      <c r="B210" s="82" t="s">
        <v>34</v>
      </c>
      <c r="C210" s="86">
        <v>21339913</v>
      </c>
      <c r="D210" s="86">
        <v>191170229</v>
      </c>
      <c r="E210" s="85"/>
      <c r="F210" s="85"/>
      <c r="Z210" s="89"/>
      <c r="AA210" s="89"/>
      <c r="AB210" s="89"/>
      <c r="AC210" s="89"/>
      <c r="AD210" s="89"/>
      <c r="AE210" s="89"/>
      <c r="AF210" s="89"/>
      <c r="AG210" s="89"/>
      <c r="AH210" s="89"/>
      <c r="AI210" s="89"/>
      <c r="AJ210" s="89"/>
      <c r="AK210" s="89"/>
      <c r="AL210" s="89"/>
      <c r="AM210" s="89"/>
      <c r="AN210" s="89"/>
      <c r="AO210" s="89"/>
      <c r="AP210" s="89"/>
      <c r="AQ210" s="89"/>
      <c r="AR210" s="89"/>
      <c r="AS210" s="89"/>
      <c r="AT210" s="89"/>
      <c r="AU210" s="89"/>
      <c r="AV210" s="89"/>
      <c r="AW210" s="89"/>
    </row>
    <row r="211" spans="1:49" ht="12.75" x14ac:dyDescent="0.15">
      <c r="A211" s="83"/>
      <c r="B211" s="82" t="s">
        <v>35</v>
      </c>
      <c r="C211" s="86">
        <v>27490724</v>
      </c>
      <c r="D211" s="86">
        <v>183237554</v>
      </c>
      <c r="E211" s="85"/>
      <c r="F211" s="85"/>
      <c r="Z211" s="89"/>
      <c r="AA211" s="89"/>
      <c r="AB211" s="89"/>
      <c r="AC211" s="89"/>
      <c r="AD211" s="89"/>
      <c r="AE211" s="89"/>
      <c r="AF211" s="89"/>
      <c r="AG211" s="89"/>
      <c r="AH211" s="89"/>
      <c r="AI211" s="89"/>
      <c r="AJ211" s="89"/>
      <c r="AK211" s="89"/>
      <c r="AL211" s="89"/>
      <c r="AM211" s="89"/>
      <c r="AN211" s="89"/>
      <c r="AO211" s="89"/>
      <c r="AP211" s="89"/>
      <c r="AQ211" s="89"/>
      <c r="AR211" s="89"/>
      <c r="AS211" s="89"/>
      <c r="AT211" s="89"/>
      <c r="AU211" s="89"/>
      <c r="AV211" s="89"/>
      <c r="AW211" s="89"/>
    </row>
    <row r="212" spans="1:49" ht="12.75" x14ac:dyDescent="0.15">
      <c r="A212" s="83"/>
      <c r="B212" s="82" t="s">
        <v>101</v>
      </c>
      <c r="C212" s="86">
        <v>27216235</v>
      </c>
      <c r="D212" s="86">
        <v>186648279</v>
      </c>
      <c r="E212" s="85"/>
      <c r="F212" s="85"/>
      <c r="Z212" s="89"/>
      <c r="AA212" s="89"/>
      <c r="AB212" s="89"/>
      <c r="AC212" s="89"/>
      <c r="AD212" s="89"/>
      <c r="AE212" s="89"/>
      <c r="AF212" s="89"/>
      <c r="AG212" s="89"/>
      <c r="AH212" s="89"/>
      <c r="AI212" s="89"/>
      <c r="AJ212" s="89"/>
      <c r="AK212" s="89"/>
      <c r="AL212" s="89"/>
      <c r="AM212" s="89"/>
      <c r="AN212" s="89"/>
      <c r="AO212" s="89"/>
      <c r="AP212" s="89"/>
      <c r="AQ212" s="89"/>
      <c r="AR212" s="89"/>
      <c r="AS212" s="89"/>
      <c r="AT212" s="89"/>
      <c r="AU212" s="89"/>
      <c r="AV212" s="89"/>
      <c r="AW212" s="89"/>
    </row>
    <row r="213" spans="1:49" ht="12.75" x14ac:dyDescent="0.15">
      <c r="A213" s="83"/>
      <c r="B213" s="82" t="s">
        <v>102</v>
      </c>
      <c r="C213" s="86">
        <v>23452803</v>
      </c>
      <c r="D213" s="86">
        <v>204177820</v>
      </c>
      <c r="E213" s="85"/>
      <c r="F213" s="85"/>
      <c r="Z213" s="89"/>
      <c r="AA213" s="89"/>
      <c r="AB213" s="89"/>
      <c r="AC213" s="89"/>
      <c r="AD213" s="89"/>
      <c r="AE213" s="89"/>
      <c r="AF213" s="89"/>
      <c r="AG213" s="89"/>
      <c r="AH213" s="89"/>
      <c r="AI213" s="89"/>
      <c r="AJ213" s="89"/>
      <c r="AK213" s="89"/>
      <c r="AL213" s="89"/>
      <c r="AM213" s="89"/>
      <c r="AN213" s="89"/>
      <c r="AO213" s="89"/>
      <c r="AP213" s="89"/>
      <c r="AQ213" s="89"/>
      <c r="AR213" s="89"/>
      <c r="AS213" s="89"/>
      <c r="AT213" s="89"/>
      <c r="AU213" s="89"/>
      <c r="AV213" s="89"/>
      <c r="AW213" s="89"/>
    </row>
    <row r="214" spans="1:49" ht="12.75" x14ac:dyDescent="0.15">
      <c r="A214" s="83"/>
      <c r="B214" s="82" t="s">
        <v>103</v>
      </c>
      <c r="C214" s="86">
        <v>33471944</v>
      </c>
      <c r="D214" s="86">
        <v>224075592</v>
      </c>
      <c r="E214" s="85"/>
      <c r="F214" s="85"/>
      <c r="Z214" s="89"/>
      <c r="AA214" s="89"/>
      <c r="AB214" s="89"/>
      <c r="AC214" s="89"/>
      <c r="AD214" s="89"/>
      <c r="AE214" s="89"/>
      <c r="AF214" s="89"/>
      <c r="AG214" s="89"/>
      <c r="AH214" s="89"/>
      <c r="AI214" s="89"/>
      <c r="AJ214" s="89"/>
      <c r="AK214" s="89"/>
      <c r="AL214" s="89"/>
      <c r="AM214" s="89"/>
      <c r="AN214" s="89"/>
      <c r="AO214" s="89"/>
      <c r="AP214" s="89"/>
      <c r="AQ214" s="89"/>
      <c r="AR214" s="89"/>
      <c r="AS214" s="89"/>
      <c r="AT214" s="89"/>
      <c r="AU214" s="89"/>
      <c r="AV214" s="89"/>
      <c r="AW214" s="89"/>
    </row>
    <row r="215" spans="1:49" ht="12.75" x14ac:dyDescent="0.15">
      <c r="A215" s="83"/>
      <c r="B215" s="82" t="s">
        <v>104</v>
      </c>
      <c r="C215" s="86">
        <v>20346303</v>
      </c>
      <c r="D215" s="86">
        <v>193560412</v>
      </c>
      <c r="E215" s="85"/>
      <c r="F215" s="85"/>
      <c r="Z215" s="89"/>
      <c r="AA215" s="89"/>
      <c r="AB215" s="89"/>
      <c r="AC215" s="89"/>
      <c r="AD215" s="89"/>
      <c r="AE215" s="89"/>
      <c r="AF215" s="89"/>
      <c r="AG215" s="89"/>
      <c r="AH215" s="89"/>
      <c r="AI215" s="89"/>
      <c r="AJ215" s="89"/>
      <c r="AK215" s="89"/>
      <c r="AL215" s="89"/>
      <c r="AM215" s="89"/>
      <c r="AN215" s="89"/>
      <c r="AO215" s="89"/>
      <c r="AP215" s="89"/>
      <c r="AQ215" s="89"/>
      <c r="AR215" s="89"/>
      <c r="AS215" s="89"/>
      <c r="AT215" s="89"/>
      <c r="AU215" s="89"/>
      <c r="AV215" s="89"/>
      <c r="AW215" s="89"/>
    </row>
    <row r="216" spans="1:49" ht="12.75" x14ac:dyDescent="0.15">
      <c r="A216" s="83"/>
      <c r="B216" s="82" t="s">
        <v>105</v>
      </c>
      <c r="C216" s="86">
        <v>33528159</v>
      </c>
      <c r="D216" s="86">
        <v>195654712</v>
      </c>
      <c r="E216" s="85"/>
      <c r="F216" s="85"/>
      <c r="Z216" s="89"/>
      <c r="AA216" s="89"/>
      <c r="AB216" s="89"/>
      <c r="AC216" s="89"/>
      <c r="AD216" s="89"/>
      <c r="AE216" s="89"/>
      <c r="AF216" s="89"/>
      <c r="AG216" s="89"/>
      <c r="AH216" s="89"/>
      <c r="AI216" s="89"/>
      <c r="AJ216" s="89"/>
      <c r="AK216" s="89"/>
      <c r="AL216" s="89"/>
      <c r="AM216" s="89"/>
      <c r="AN216" s="89"/>
      <c r="AO216" s="89"/>
      <c r="AP216" s="89"/>
      <c r="AQ216" s="89"/>
      <c r="AR216" s="89"/>
      <c r="AS216" s="89"/>
      <c r="AT216" s="89"/>
      <c r="AU216" s="89"/>
      <c r="AV216" s="89"/>
      <c r="AW216" s="89"/>
    </row>
    <row r="217" spans="1:49" ht="12.75" x14ac:dyDescent="0.15">
      <c r="A217" s="83"/>
      <c r="B217" s="82" t="s">
        <v>111</v>
      </c>
      <c r="C217" s="86">
        <v>56629097</v>
      </c>
      <c r="D217" s="86">
        <v>185793586</v>
      </c>
      <c r="E217" s="85"/>
      <c r="F217" s="85"/>
      <c r="Z217" s="89"/>
      <c r="AA217" s="89"/>
      <c r="AB217" s="89"/>
      <c r="AC217" s="89"/>
      <c r="AD217" s="89"/>
      <c r="AE217" s="89"/>
      <c r="AF217" s="89"/>
      <c r="AG217" s="89"/>
      <c r="AH217" s="89"/>
      <c r="AI217" s="89"/>
      <c r="AJ217" s="89"/>
      <c r="AK217" s="89"/>
      <c r="AL217" s="89"/>
      <c r="AM217" s="89"/>
      <c r="AN217" s="89"/>
      <c r="AO217" s="89"/>
      <c r="AP217" s="89"/>
      <c r="AQ217" s="89"/>
      <c r="AR217" s="89"/>
      <c r="AS217" s="89"/>
      <c r="AT217" s="89"/>
      <c r="AU217" s="89"/>
      <c r="AV217" s="89"/>
      <c r="AW217" s="89"/>
    </row>
    <row r="218" spans="1:49" ht="12.75" x14ac:dyDescent="0.15">
      <c r="A218" s="83"/>
      <c r="B218" s="82" t="s">
        <v>112</v>
      </c>
      <c r="C218" s="86">
        <v>27112954</v>
      </c>
      <c r="D218" s="86">
        <v>203964945</v>
      </c>
      <c r="E218" s="85"/>
      <c r="F218" s="85"/>
      <c r="Z218" s="89"/>
      <c r="AA218" s="89"/>
      <c r="AB218" s="89"/>
      <c r="AC218" s="89"/>
      <c r="AD218" s="89"/>
      <c r="AE218" s="89"/>
      <c r="AF218" s="89"/>
      <c r="AG218" s="89"/>
      <c r="AH218" s="89"/>
      <c r="AI218" s="89"/>
      <c r="AJ218" s="89"/>
      <c r="AK218" s="89"/>
      <c r="AL218" s="89"/>
      <c r="AM218" s="89"/>
      <c r="AN218" s="89"/>
      <c r="AO218" s="89"/>
      <c r="AP218" s="89"/>
      <c r="AQ218" s="89"/>
      <c r="AR218" s="89"/>
      <c r="AS218" s="89"/>
      <c r="AT218" s="89"/>
      <c r="AU218" s="89"/>
      <c r="AV218" s="89"/>
      <c r="AW218" s="89"/>
    </row>
    <row r="219" spans="1:49" ht="12.75" x14ac:dyDescent="0.15">
      <c r="A219" s="83"/>
      <c r="B219" s="82" t="s">
        <v>113</v>
      </c>
      <c r="C219" s="86">
        <v>73141552</v>
      </c>
      <c r="D219" s="86">
        <v>342637113</v>
      </c>
      <c r="E219" s="85"/>
      <c r="F219" s="85"/>
      <c r="Z219" s="89"/>
      <c r="AA219" s="89"/>
      <c r="AB219" s="89"/>
      <c r="AC219" s="89"/>
      <c r="AD219" s="89"/>
      <c r="AE219" s="89"/>
      <c r="AF219" s="89"/>
      <c r="AG219" s="89"/>
      <c r="AH219" s="89"/>
      <c r="AI219" s="89"/>
      <c r="AJ219" s="89"/>
      <c r="AK219" s="89"/>
      <c r="AL219" s="89"/>
      <c r="AM219" s="89"/>
      <c r="AN219" s="89"/>
      <c r="AO219" s="89"/>
      <c r="AP219" s="89"/>
      <c r="AQ219" s="89"/>
      <c r="AR219" s="89"/>
      <c r="AS219" s="89"/>
      <c r="AT219" s="89"/>
      <c r="AU219" s="89"/>
      <c r="AV219" s="89"/>
      <c r="AW219" s="89"/>
    </row>
    <row r="220" spans="1:49" x14ac:dyDescent="0.15">
      <c r="A220" s="83"/>
      <c r="B220" s="83"/>
      <c r="C220" s="85"/>
      <c r="D220" s="85"/>
      <c r="E220" s="85"/>
      <c r="F220" s="85"/>
      <c r="Z220" s="89"/>
      <c r="AA220" s="89"/>
      <c r="AB220" s="89"/>
      <c r="AC220" s="89"/>
      <c r="AD220" s="89"/>
      <c r="AE220" s="89"/>
      <c r="AF220" s="89"/>
      <c r="AG220" s="89"/>
      <c r="AH220" s="89"/>
      <c r="AI220" s="89"/>
      <c r="AJ220" s="89"/>
      <c r="AK220" s="89"/>
      <c r="AL220" s="89"/>
      <c r="AM220" s="89"/>
      <c r="AN220" s="89"/>
      <c r="AO220" s="89"/>
      <c r="AP220" s="89"/>
      <c r="AQ220" s="89"/>
      <c r="AR220" s="89"/>
      <c r="AS220" s="89"/>
      <c r="AT220" s="89"/>
      <c r="AU220" s="89"/>
      <c r="AV220" s="89"/>
      <c r="AW220" s="89"/>
    </row>
    <row r="221" spans="1:49" x14ac:dyDescent="0.15">
      <c r="A221" s="83"/>
      <c r="B221" s="83"/>
      <c r="C221" s="85"/>
      <c r="D221" s="85"/>
      <c r="E221" s="85"/>
      <c r="F221" s="85"/>
      <c r="Z221" s="89"/>
      <c r="AA221" s="89"/>
      <c r="AB221" s="89"/>
      <c r="AC221" s="89"/>
      <c r="AD221" s="89"/>
      <c r="AE221" s="89"/>
      <c r="AF221" s="89"/>
      <c r="AG221" s="89"/>
      <c r="AH221" s="89"/>
      <c r="AI221" s="89"/>
      <c r="AJ221" s="89"/>
      <c r="AK221" s="89"/>
      <c r="AL221" s="89"/>
      <c r="AM221" s="89"/>
      <c r="AN221" s="89"/>
      <c r="AO221" s="89"/>
      <c r="AP221" s="89"/>
      <c r="AQ221" s="89"/>
      <c r="AR221" s="89"/>
      <c r="AS221" s="89"/>
      <c r="AT221" s="89"/>
      <c r="AU221" s="89"/>
      <c r="AV221" s="89"/>
      <c r="AW221" s="89"/>
    </row>
    <row r="222" spans="1:49" x14ac:dyDescent="0.15">
      <c r="A222" s="83"/>
      <c r="B222" s="83"/>
      <c r="C222" s="85"/>
      <c r="D222" s="85"/>
      <c r="E222" s="85"/>
      <c r="F222" s="85"/>
      <c r="Z222" s="89"/>
      <c r="AA222" s="89"/>
      <c r="AB222" s="89"/>
      <c r="AC222" s="89"/>
      <c r="AD222" s="89"/>
      <c r="AE222" s="89"/>
      <c r="AF222" s="89"/>
      <c r="AG222" s="89"/>
      <c r="AH222" s="89"/>
      <c r="AI222" s="89"/>
      <c r="AJ222" s="89"/>
      <c r="AK222" s="89"/>
      <c r="AL222" s="89"/>
      <c r="AM222" s="89"/>
      <c r="AN222" s="89"/>
      <c r="AO222" s="89"/>
      <c r="AP222" s="89"/>
      <c r="AQ222" s="89"/>
      <c r="AR222" s="89"/>
      <c r="AS222" s="89"/>
      <c r="AT222" s="89"/>
      <c r="AU222" s="89"/>
      <c r="AV222" s="89"/>
      <c r="AW222" s="89"/>
    </row>
    <row r="223" spans="1:49" x14ac:dyDescent="0.15">
      <c r="A223" s="83"/>
      <c r="B223" s="83"/>
      <c r="C223" s="85"/>
      <c r="D223" s="85"/>
      <c r="E223" s="85"/>
      <c r="F223" s="85"/>
      <c r="Z223" s="89"/>
      <c r="AA223" s="89"/>
      <c r="AB223" s="89"/>
      <c r="AC223" s="89"/>
      <c r="AD223" s="89"/>
      <c r="AE223" s="89"/>
      <c r="AF223" s="89"/>
      <c r="AG223" s="89"/>
      <c r="AH223" s="89"/>
      <c r="AI223" s="89"/>
      <c r="AJ223" s="89"/>
      <c r="AK223" s="89"/>
      <c r="AL223" s="89"/>
      <c r="AM223" s="89"/>
      <c r="AN223" s="89"/>
      <c r="AO223" s="89"/>
      <c r="AP223" s="89"/>
      <c r="AQ223" s="89"/>
      <c r="AR223" s="89"/>
      <c r="AS223" s="89"/>
      <c r="AT223" s="89"/>
      <c r="AU223" s="89"/>
      <c r="AV223" s="89"/>
      <c r="AW223" s="89"/>
    </row>
    <row r="224" spans="1:49" x14ac:dyDescent="0.15">
      <c r="A224" s="83"/>
      <c r="B224" s="83"/>
      <c r="C224" s="85"/>
      <c r="D224" s="85"/>
      <c r="E224" s="85"/>
      <c r="F224" s="85"/>
      <c r="Z224" s="89"/>
      <c r="AA224" s="89"/>
      <c r="AB224" s="89"/>
      <c r="AC224" s="89"/>
      <c r="AD224" s="89"/>
      <c r="AE224" s="89"/>
      <c r="AF224" s="89"/>
      <c r="AG224" s="89"/>
      <c r="AH224" s="89"/>
      <c r="AI224" s="89"/>
      <c r="AJ224" s="89"/>
      <c r="AK224" s="89"/>
      <c r="AL224" s="89"/>
      <c r="AM224" s="89"/>
      <c r="AN224" s="89"/>
      <c r="AO224" s="89"/>
      <c r="AP224" s="89"/>
      <c r="AQ224" s="89"/>
      <c r="AR224" s="89"/>
      <c r="AS224" s="89"/>
      <c r="AT224" s="89"/>
      <c r="AU224" s="89"/>
      <c r="AV224" s="89"/>
      <c r="AW224" s="89"/>
    </row>
    <row r="225" spans="1:49" x14ac:dyDescent="0.15">
      <c r="A225" s="83"/>
      <c r="B225" s="83"/>
      <c r="C225" s="85"/>
      <c r="D225" s="85"/>
      <c r="E225" s="85"/>
      <c r="F225" s="85"/>
      <c r="Z225" s="89"/>
      <c r="AA225" s="89"/>
      <c r="AB225" s="89"/>
      <c r="AC225" s="89"/>
      <c r="AD225" s="89"/>
      <c r="AE225" s="89"/>
      <c r="AF225" s="89"/>
      <c r="AG225" s="89"/>
      <c r="AH225" s="89"/>
      <c r="AI225" s="89"/>
      <c r="AJ225" s="89"/>
      <c r="AK225" s="89"/>
      <c r="AL225" s="89"/>
      <c r="AM225" s="89"/>
      <c r="AN225" s="89"/>
      <c r="AO225" s="89"/>
      <c r="AP225" s="89"/>
      <c r="AQ225" s="89"/>
      <c r="AR225" s="89"/>
      <c r="AS225" s="89"/>
      <c r="AT225" s="89"/>
      <c r="AU225" s="89"/>
      <c r="AV225" s="89"/>
      <c r="AW225" s="89"/>
    </row>
    <row r="226" spans="1:49" x14ac:dyDescent="0.15">
      <c r="A226" s="83"/>
      <c r="B226" s="83"/>
      <c r="C226" s="85"/>
      <c r="D226" s="85"/>
      <c r="E226" s="85"/>
      <c r="F226" s="85"/>
      <c r="Z226" s="89"/>
      <c r="AA226" s="89"/>
      <c r="AB226" s="89"/>
      <c r="AC226" s="89"/>
      <c r="AD226" s="89"/>
      <c r="AE226" s="89"/>
      <c r="AF226" s="89"/>
      <c r="AG226" s="89"/>
      <c r="AH226" s="89"/>
      <c r="AI226" s="89"/>
      <c r="AJ226" s="89"/>
      <c r="AK226" s="89"/>
      <c r="AL226" s="89"/>
      <c r="AM226" s="89"/>
      <c r="AN226" s="89"/>
      <c r="AO226" s="89"/>
      <c r="AP226" s="89"/>
      <c r="AQ226" s="89"/>
      <c r="AR226" s="89"/>
      <c r="AS226" s="89"/>
      <c r="AT226" s="89"/>
      <c r="AU226" s="89"/>
      <c r="AV226" s="89"/>
      <c r="AW226" s="89"/>
    </row>
    <row r="227" spans="1:49" x14ac:dyDescent="0.15">
      <c r="A227" s="83"/>
      <c r="B227" s="83"/>
      <c r="C227" s="85"/>
      <c r="D227" s="85"/>
      <c r="E227" s="85"/>
      <c r="F227" s="85"/>
      <c r="Z227" s="89"/>
      <c r="AA227" s="89"/>
      <c r="AB227" s="89"/>
      <c r="AC227" s="89"/>
      <c r="AD227" s="89"/>
      <c r="AE227" s="89"/>
      <c r="AF227" s="89"/>
      <c r="AG227" s="89"/>
      <c r="AH227" s="89"/>
      <c r="AI227" s="89"/>
      <c r="AJ227" s="89"/>
      <c r="AK227" s="89"/>
      <c r="AL227" s="89"/>
      <c r="AM227" s="89"/>
      <c r="AN227" s="89"/>
      <c r="AO227" s="89"/>
      <c r="AP227" s="89"/>
      <c r="AQ227" s="89"/>
      <c r="AR227" s="89"/>
      <c r="AS227" s="89"/>
      <c r="AT227" s="89"/>
      <c r="AU227" s="89"/>
      <c r="AV227" s="89"/>
      <c r="AW227" s="89"/>
    </row>
    <row r="228" spans="1:49" x14ac:dyDescent="0.15">
      <c r="A228" s="83"/>
      <c r="B228" s="83"/>
      <c r="C228" s="85"/>
      <c r="D228" s="85"/>
      <c r="E228" s="85"/>
      <c r="F228" s="85"/>
      <c r="Z228" s="89"/>
      <c r="AA228" s="89"/>
      <c r="AB228" s="89"/>
      <c r="AC228" s="89"/>
      <c r="AD228" s="89"/>
      <c r="AE228" s="89"/>
      <c r="AF228" s="89"/>
      <c r="AG228" s="89"/>
      <c r="AH228" s="89"/>
      <c r="AI228" s="89"/>
      <c r="AJ228" s="89"/>
      <c r="AK228" s="89"/>
      <c r="AL228" s="89"/>
      <c r="AM228" s="89"/>
      <c r="AN228" s="89"/>
      <c r="AO228" s="89"/>
      <c r="AP228" s="89"/>
      <c r="AQ228" s="89"/>
      <c r="AR228" s="89"/>
      <c r="AS228" s="89"/>
      <c r="AT228" s="89"/>
      <c r="AU228" s="89"/>
      <c r="AV228" s="89"/>
      <c r="AW228" s="89"/>
    </row>
    <row r="229" spans="1:49" x14ac:dyDescent="0.15">
      <c r="A229" s="83"/>
      <c r="B229" s="83"/>
      <c r="C229" s="85"/>
      <c r="D229" s="85"/>
      <c r="E229" s="85"/>
      <c r="F229" s="85"/>
      <c r="Z229" s="89"/>
      <c r="AA229" s="89"/>
      <c r="AB229" s="89"/>
      <c r="AC229" s="89"/>
      <c r="AD229" s="89"/>
      <c r="AE229" s="89"/>
      <c r="AF229" s="89"/>
      <c r="AG229" s="89"/>
      <c r="AH229" s="89"/>
      <c r="AI229" s="89"/>
      <c r="AJ229" s="89"/>
      <c r="AK229" s="89"/>
      <c r="AL229" s="89"/>
      <c r="AM229" s="89"/>
      <c r="AN229" s="89"/>
      <c r="AO229" s="89"/>
      <c r="AP229" s="89"/>
      <c r="AQ229" s="89"/>
      <c r="AR229" s="89"/>
      <c r="AS229" s="89"/>
      <c r="AT229" s="89"/>
      <c r="AU229" s="89"/>
      <c r="AV229" s="89"/>
      <c r="AW229" s="89"/>
    </row>
    <row r="230" spans="1:49" x14ac:dyDescent="0.15">
      <c r="A230" s="83"/>
      <c r="B230" s="83"/>
      <c r="C230" s="85"/>
      <c r="D230" s="85"/>
      <c r="E230" s="85"/>
      <c r="F230" s="85"/>
      <c r="Z230" s="89"/>
      <c r="AA230" s="89"/>
      <c r="AB230" s="89"/>
      <c r="AC230" s="89"/>
      <c r="AD230" s="89"/>
      <c r="AE230" s="89"/>
      <c r="AF230" s="89"/>
      <c r="AG230" s="89"/>
      <c r="AH230" s="89"/>
      <c r="AI230" s="89"/>
      <c r="AJ230" s="89"/>
      <c r="AK230" s="89"/>
      <c r="AL230" s="89"/>
      <c r="AM230" s="89"/>
      <c r="AN230" s="89"/>
      <c r="AO230" s="89"/>
      <c r="AP230" s="89"/>
      <c r="AQ230" s="89"/>
      <c r="AR230" s="89"/>
      <c r="AS230" s="89"/>
      <c r="AT230" s="89"/>
      <c r="AU230" s="89"/>
      <c r="AV230" s="89"/>
      <c r="AW230" s="89"/>
    </row>
    <row r="231" spans="1:49" x14ac:dyDescent="0.15">
      <c r="A231" s="83"/>
      <c r="B231" s="83"/>
      <c r="C231" s="85"/>
      <c r="D231" s="85"/>
      <c r="E231" s="85"/>
      <c r="F231" s="85"/>
      <c r="Z231" s="89"/>
      <c r="AA231" s="89"/>
      <c r="AB231" s="89"/>
      <c r="AC231" s="89"/>
      <c r="AD231" s="89"/>
      <c r="AE231" s="89"/>
      <c r="AF231" s="89"/>
      <c r="AG231" s="89"/>
      <c r="AH231" s="89"/>
      <c r="AI231" s="89"/>
      <c r="AJ231" s="89"/>
      <c r="AK231" s="89"/>
      <c r="AL231" s="89"/>
      <c r="AM231" s="89"/>
      <c r="AN231" s="89"/>
      <c r="AO231" s="89"/>
      <c r="AP231" s="89"/>
      <c r="AQ231" s="89"/>
      <c r="AR231" s="89"/>
      <c r="AS231" s="89"/>
      <c r="AT231" s="89"/>
      <c r="AU231" s="89"/>
      <c r="AV231" s="89"/>
      <c r="AW231" s="89"/>
    </row>
    <row r="232" spans="1:49" x14ac:dyDescent="0.15">
      <c r="A232" s="83"/>
      <c r="B232" s="83"/>
      <c r="C232" s="85"/>
      <c r="D232" s="85"/>
      <c r="E232" s="85"/>
      <c r="F232" s="85"/>
      <c r="Z232" s="89"/>
      <c r="AA232" s="89"/>
      <c r="AB232" s="89"/>
      <c r="AC232" s="89"/>
      <c r="AD232" s="89"/>
      <c r="AE232" s="89"/>
      <c r="AF232" s="89"/>
      <c r="AG232" s="89"/>
      <c r="AH232" s="89"/>
      <c r="AI232" s="89"/>
      <c r="AJ232" s="89"/>
      <c r="AK232" s="89"/>
      <c r="AL232" s="89"/>
      <c r="AM232" s="89"/>
      <c r="AN232" s="89"/>
      <c r="AO232" s="89"/>
      <c r="AP232" s="89"/>
      <c r="AQ232" s="89"/>
      <c r="AR232" s="89"/>
      <c r="AS232" s="89"/>
      <c r="AT232" s="89"/>
      <c r="AU232" s="89"/>
      <c r="AV232" s="89"/>
      <c r="AW232" s="89"/>
    </row>
    <row r="233" spans="1:49" x14ac:dyDescent="0.15">
      <c r="A233" s="83"/>
      <c r="B233" s="83"/>
      <c r="C233" s="85"/>
      <c r="D233" s="85"/>
      <c r="E233" s="85"/>
      <c r="F233" s="85"/>
      <c r="Z233" s="89"/>
      <c r="AA233" s="89"/>
      <c r="AB233" s="89"/>
      <c r="AC233" s="89"/>
      <c r="AD233" s="89"/>
      <c r="AE233" s="89"/>
      <c r="AF233" s="89"/>
      <c r="AG233" s="89"/>
      <c r="AH233" s="89"/>
      <c r="AI233" s="89"/>
      <c r="AJ233" s="89"/>
      <c r="AK233" s="89"/>
      <c r="AL233" s="89"/>
      <c r="AM233" s="89"/>
      <c r="AN233" s="89"/>
      <c r="AO233" s="89"/>
      <c r="AP233" s="89"/>
      <c r="AQ233" s="89"/>
      <c r="AR233" s="89"/>
      <c r="AS233" s="89"/>
      <c r="AT233" s="89"/>
      <c r="AU233" s="89"/>
      <c r="AV233" s="89"/>
      <c r="AW233" s="89"/>
    </row>
    <row r="234" spans="1:49" x14ac:dyDescent="0.15">
      <c r="A234" s="83"/>
      <c r="B234" s="83"/>
      <c r="C234" s="85"/>
      <c r="D234" s="85"/>
      <c r="E234" s="85"/>
      <c r="F234" s="85"/>
      <c r="Z234" s="89"/>
      <c r="AA234" s="89"/>
      <c r="AB234" s="89"/>
      <c r="AC234" s="89"/>
      <c r="AD234" s="89"/>
      <c r="AE234" s="89"/>
      <c r="AF234" s="89"/>
      <c r="AG234" s="89"/>
      <c r="AH234" s="89"/>
      <c r="AI234" s="89"/>
      <c r="AJ234" s="89"/>
      <c r="AK234" s="89"/>
      <c r="AL234" s="89"/>
      <c r="AM234" s="89"/>
      <c r="AN234" s="89"/>
      <c r="AO234" s="89"/>
      <c r="AP234" s="89"/>
      <c r="AQ234" s="89"/>
      <c r="AR234" s="89"/>
      <c r="AS234" s="89"/>
      <c r="AT234" s="89"/>
      <c r="AU234" s="89"/>
      <c r="AV234" s="89"/>
      <c r="AW234" s="89"/>
    </row>
    <row r="235" spans="1:49" x14ac:dyDescent="0.15">
      <c r="A235" s="83"/>
      <c r="B235" s="83"/>
      <c r="C235" s="85"/>
      <c r="D235" s="85"/>
      <c r="E235" s="85"/>
      <c r="F235" s="85"/>
      <c r="Z235" s="89"/>
      <c r="AA235" s="89"/>
      <c r="AB235" s="89"/>
      <c r="AC235" s="89"/>
      <c r="AD235" s="89"/>
      <c r="AE235" s="89"/>
      <c r="AF235" s="89"/>
      <c r="AG235" s="89"/>
      <c r="AH235" s="89"/>
      <c r="AI235" s="89"/>
      <c r="AJ235" s="89"/>
      <c r="AK235" s="89"/>
      <c r="AL235" s="89"/>
      <c r="AM235" s="89"/>
      <c r="AN235" s="89"/>
      <c r="AO235" s="89"/>
      <c r="AP235" s="89"/>
      <c r="AQ235" s="89"/>
      <c r="AR235" s="89"/>
      <c r="AS235" s="89"/>
      <c r="AT235" s="89"/>
      <c r="AU235" s="89"/>
      <c r="AV235" s="89"/>
      <c r="AW235" s="89"/>
    </row>
    <row r="236" spans="1:49" x14ac:dyDescent="0.15">
      <c r="A236" s="83"/>
      <c r="B236" s="83"/>
      <c r="C236" s="85"/>
      <c r="D236" s="85"/>
      <c r="E236" s="85"/>
      <c r="F236" s="85"/>
      <c r="Z236" s="89"/>
      <c r="AA236" s="89"/>
      <c r="AB236" s="89"/>
      <c r="AC236" s="89"/>
      <c r="AD236" s="89"/>
      <c r="AE236" s="89"/>
      <c r="AF236" s="89"/>
      <c r="AG236" s="89"/>
      <c r="AH236" s="89"/>
      <c r="AI236" s="89"/>
      <c r="AJ236" s="89"/>
      <c r="AK236" s="89"/>
      <c r="AL236" s="89"/>
      <c r="AM236" s="89"/>
      <c r="AN236" s="89"/>
      <c r="AO236" s="89"/>
      <c r="AP236" s="89"/>
      <c r="AQ236" s="89"/>
      <c r="AR236" s="89"/>
      <c r="AS236" s="89"/>
      <c r="AT236" s="89"/>
      <c r="AU236" s="89"/>
      <c r="AV236" s="89"/>
      <c r="AW236" s="89"/>
    </row>
    <row r="237" spans="1:49" x14ac:dyDescent="0.15">
      <c r="A237" s="83"/>
      <c r="B237" s="83"/>
      <c r="C237" s="85"/>
      <c r="D237" s="85"/>
      <c r="E237" s="85"/>
      <c r="F237" s="85"/>
      <c r="Z237" s="89"/>
      <c r="AA237" s="89"/>
      <c r="AB237" s="89"/>
      <c r="AC237" s="89"/>
      <c r="AD237" s="89"/>
      <c r="AE237" s="89"/>
      <c r="AF237" s="89"/>
      <c r="AG237" s="89"/>
      <c r="AH237" s="89"/>
      <c r="AI237" s="89"/>
      <c r="AJ237" s="89"/>
      <c r="AK237" s="89"/>
      <c r="AL237" s="89"/>
      <c r="AM237" s="89"/>
      <c r="AN237" s="89"/>
      <c r="AO237" s="89"/>
      <c r="AP237" s="89"/>
      <c r="AQ237" s="89"/>
      <c r="AR237" s="89"/>
      <c r="AS237" s="89"/>
      <c r="AT237" s="89"/>
      <c r="AU237" s="89"/>
      <c r="AV237" s="89"/>
      <c r="AW237" s="89"/>
    </row>
    <row r="238" spans="1:49" x14ac:dyDescent="0.15">
      <c r="A238" s="83"/>
      <c r="B238" s="83"/>
      <c r="C238" s="85"/>
      <c r="D238" s="85"/>
      <c r="E238" s="85"/>
      <c r="F238" s="85"/>
      <c r="Z238" s="89"/>
      <c r="AA238" s="89"/>
      <c r="AB238" s="89"/>
      <c r="AC238" s="89"/>
      <c r="AD238" s="89"/>
      <c r="AE238" s="89"/>
      <c r="AF238" s="89"/>
      <c r="AG238" s="89"/>
      <c r="AH238" s="89"/>
      <c r="AI238" s="89"/>
      <c r="AJ238" s="89"/>
      <c r="AK238" s="89"/>
      <c r="AL238" s="89"/>
      <c r="AM238" s="89"/>
      <c r="AN238" s="89"/>
      <c r="AO238" s="89"/>
      <c r="AP238" s="89"/>
      <c r="AQ238" s="89"/>
      <c r="AR238" s="89"/>
      <c r="AS238" s="89"/>
      <c r="AT238" s="89"/>
      <c r="AU238" s="89"/>
      <c r="AV238" s="89"/>
      <c r="AW238" s="89"/>
    </row>
    <row r="239" spans="1:49" x14ac:dyDescent="0.15">
      <c r="A239" s="83"/>
      <c r="B239" s="83"/>
      <c r="C239" s="85"/>
      <c r="D239" s="85"/>
      <c r="E239" s="85"/>
      <c r="F239" s="85"/>
      <c r="Z239" s="89"/>
      <c r="AA239" s="89"/>
      <c r="AB239" s="89"/>
      <c r="AC239" s="89"/>
      <c r="AD239" s="89"/>
      <c r="AE239" s="89"/>
      <c r="AF239" s="89"/>
      <c r="AG239" s="89"/>
      <c r="AH239" s="89"/>
      <c r="AI239" s="89"/>
      <c r="AJ239" s="89"/>
      <c r="AK239" s="89"/>
      <c r="AL239" s="89"/>
      <c r="AM239" s="89"/>
      <c r="AN239" s="89"/>
      <c r="AO239" s="89"/>
      <c r="AP239" s="89"/>
      <c r="AQ239" s="89"/>
      <c r="AR239" s="89"/>
      <c r="AS239" s="89"/>
      <c r="AT239" s="89"/>
      <c r="AU239" s="89"/>
      <c r="AV239" s="89"/>
      <c r="AW239" s="89"/>
    </row>
    <row r="240" spans="1:49" x14ac:dyDescent="0.15">
      <c r="B240" s="94"/>
      <c r="C240" s="95"/>
      <c r="D240" s="95"/>
      <c r="E240" s="95"/>
      <c r="F240" s="95"/>
      <c r="Z240" s="89"/>
      <c r="AA240" s="89"/>
      <c r="AB240" s="89"/>
      <c r="AC240" s="89"/>
      <c r="AD240" s="89"/>
      <c r="AE240" s="89"/>
      <c r="AF240" s="89"/>
      <c r="AG240" s="89"/>
      <c r="AH240" s="89"/>
      <c r="AI240" s="89"/>
      <c r="AJ240" s="89"/>
      <c r="AK240" s="89"/>
      <c r="AL240" s="89"/>
      <c r="AM240" s="89"/>
      <c r="AN240" s="89"/>
      <c r="AO240" s="89"/>
      <c r="AP240" s="89"/>
      <c r="AQ240" s="89"/>
      <c r="AR240" s="89"/>
      <c r="AS240" s="89"/>
      <c r="AT240" s="89"/>
      <c r="AU240" s="89"/>
      <c r="AV240" s="89"/>
      <c r="AW240" s="89"/>
    </row>
    <row r="241" spans="2:49" x14ac:dyDescent="0.15">
      <c r="B241" s="94"/>
      <c r="C241" s="95"/>
      <c r="D241" s="95"/>
      <c r="E241" s="95"/>
      <c r="F241" s="95"/>
      <c r="Z241" s="89"/>
      <c r="AA241" s="89"/>
      <c r="AB241" s="89"/>
      <c r="AC241" s="89"/>
      <c r="AD241" s="89"/>
      <c r="AE241" s="89"/>
      <c r="AF241" s="89"/>
      <c r="AG241" s="89"/>
      <c r="AH241" s="89"/>
      <c r="AI241" s="89"/>
      <c r="AJ241" s="89"/>
      <c r="AK241" s="89"/>
      <c r="AL241" s="89"/>
      <c r="AM241" s="89"/>
      <c r="AN241" s="89"/>
      <c r="AO241" s="89"/>
      <c r="AP241" s="89"/>
      <c r="AQ241" s="89"/>
      <c r="AR241" s="89"/>
      <c r="AS241" s="89"/>
      <c r="AT241" s="89"/>
      <c r="AU241" s="89"/>
      <c r="AV241" s="89"/>
      <c r="AW241" s="89"/>
    </row>
    <row r="242" spans="2:49" x14ac:dyDescent="0.15">
      <c r="B242" s="94"/>
      <c r="C242" s="95"/>
      <c r="D242" s="95"/>
      <c r="E242" s="95"/>
      <c r="F242" s="95"/>
      <c r="Z242" s="89"/>
      <c r="AA242" s="89"/>
      <c r="AB242" s="89"/>
      <c r="AC242" s="89"/>
      <c r="AD242" s="89"/>
      <c r="AE242" s="89"/>
      <c r="AF242" s="89"/>
      <c r="AG242" s="89"/>
      <c r="AH242" s="89"/>
      <c r="AI242" s="89"/>
      <c r="AJ242" s="89"/>
      <c r="AK242" s="89"/>
      <c r="AL242" s="89"/>
      <c r="AM242" s="89"/>
      <c r="AN242" s="89"/>
      <c r="AO242" s="89"/>
      <c r="AP242" s="89"/>
      <c r="AQ242" s="89"/>
      <c r="AR242" s="89"/>
      <c r="AS242" s="89"/>
      <c r="AT242" s="89"/>
      <c r="AU242" s="89"/>
      <c r="AV242" s="89"/>
      <c r="AW242" s="89"/>
    </row>
    <row r="243" spans="2:49" x14ac:dyDescent="0.15">
      <c r="B243" s="94"/>
      <c r="C243" s="95"/>
      <c r="D243" s="95"/>
      <c r="E243" s="95"/>
      <c r="F243" s="95"/>
      <c r="Z243" s="89"/>
      <c r="AA243" s="89"/>
      <c r="AB243" s="89"/>
      <c r="AC243" s="89"/>
      <c r="AD243" s="89"/>
      <c r="AE243" s="89"/>
      <c r="AF243" s="89"/>
      <c r="AG243" s="89"/>
      <c r="AH243" s="89"/>
      <c r="AI243" s="89"/>
      <c r="AJ243" s="89"/>
      <c r="AK243" s="89"/>
      <c r="AL243" s="89"/>
      <c r="AM243" s="89"/>
      <c r="AN243" s="89"/>
      <c r="AO243" s="89"/>
      <c r="AP243" s="89"/>
      <c r="AQ243" s="89"/>
      <c r="AR243" s="89"/>
      <c r="AS243" s="89"/>
      <c r="AT243" s="89"/>
      <c r="AU243" s="89"/>
      <c r="AV243" s="89"/>
      <c r="AW243" s="89"/>
    </row>
    <row r="244" spans="2:49" x14ac:dyDescent="0.15">
      <c r="B244" s="89"/>
      <c r="C244" s="90"/>
      <c r="D244" s="90"/>
      <c r="E244" s="90"/>
      <c r="F244" s="90"/>
      <c r="Z244" s="89"/>
      <c r="AA244" s="89"/>
      <c r="AB244" s="89"/>
      <c r="AC244" s="89"/>
      <c r="AD244" s="89"/>
      <c r="AE244" s="89"/>
      <c r="AF244" s="89"/>
      <c r="AG244" s="89"/>
      <c r="AH244" s="89"/>
      <c r="AI244" s="89"/>
      <c r="AJ244" s="89"/>
      <c r="AK244" s="89"/>
      <c r="AL244" s="89"/>
      <c r="AM244" s="89"/>
      <c r="AN244" s="89"/>
      <c r="AO244" s="89"/>
      <c r="AP244" s="89"/>
      <c r="AQ244" s="89"/>
      <c r="AR244" s="89"/>
      <c r="AS244" s="89"/>
      <c r="AT244" s="89"/>
      <c r="AU244" s="89"/>
      <c r="AV244" s="89"/>
      <c r="AW244" s="89"/>
    </row>
    <row r="245" spans="2:49" x14ac:dyDescent="0.15">
      <c r="B245" s="89"/>
      <c r="C245" s="90"/>
      <c r="D245" s="90"/>
      <c r="E245" s="90"/>
      <c r="F245" s="90"/>
      <c r="Z245" s="89"/>
      <c r="AA245" s="89"/>
      <c r="AB245" s="89"/>
      <c r="AC245" s="89"/>
      <c r="AD245" s="89"/>
      <c r="AE245" s="89"/>
      <c r="AF245" s="89"/>
      <c r="AG245" s="89"/>
      <c r="AH245" s="89"/>
      <c r="AI245" s="89"/>
      <c r="AJ245" s="89"/>
      <c r="AK245" s="89"/>
      <c r="AL245" s="89"/>
      <c r="AM245" s="89"/>
      <c r="AN245" s="89"/>
      <c r="AO245" s="89"/>
      <c r="AP245" s="89"/>
      <c r="AQ245" s="89"/>
      <c r="AR245" s="89"/>
      <c r="AS245" s="89"/>
      <c r="AT245" s="89"/>
      <c r="AU245" s="89"/>
      <c r="AV245" s="89"/>
      <c r="AW245" s="89"/>
    </row>
    <row r="246" spans="2:49" x14ac:dyDescent="0.15">
      <c r="B246" s="89"/>
      <c r="C246" s="90"/>
      <c r="D246" s="90"/>
      <c r="E246" s="90"/>
      <c r="F246" s="90"/>
      <c r="Z246" s="89"/>
      <c r="AA246" s="89"/>
      <c r="AB246" s="89"/>
      <c r="AC246" s="89"/>
      <c r="AD246" s="89"/>
      <c r="AE246" s="89"/>
      <c r="AF246" s="89"/>
      <c r="AG246" s="89"/>
      <c r="AH246" s="89"/>
      <c r="AI246" s="89"/>
      <c r="AJ246" s="89"/>
      <c r="AK246" s="89"/>
      <c r="AL246" s="89"/>
      <c r="AM246" s="89"/>
      <c r="AN246" s="89"/>
      <c r="AO246" s="89"/>
      <c r="AP246" s="89"/>
      <c r="AQ246" s="89"/>
      <c r="AR246" s="89"/>
      <c r="AS246" s="89"/>
      <c r="AT246" s="89"/>
      <c r="AU246" s="89"/>
      <c r="AV246" s="89"/>
      <c r="AW246" s="89"/>
    </row>
    <row r="247" spans="2:49" x14ac:dyDescent="0.15">
      <c r="B247" s="89"/>
      <c r="C247" s="90"/>
      <c r="D247" s="90"/>
      <c r="E247" s="90"/>
      <c r="F247" s="90"/>
      <c r="Z247" s="89"/>
      <c r="AA247" s="89"/>
      <c r="AB247" s="89"/>
      <c r="AC247" s="89"/>
      <c r="AD247" s="89"/>
      <c r="AE247" s="89"/>
      <c r="AF247" s="89"/>
      <c r="AG247" s="89"/>
      <c r="AH247" s="89"/>
      <c r="AI247" s="89"/>
      <c r="AJ247" s="89"/>
      <c r="AK247" s="89"/>
      <c r="AL247" s="89"/>
      <c r="AM247" s="89"/>
      <c r="AN247" s="89"/>
      <c r="AO247" s="89"/>
      <c r="AP247" s="89"/>
      <c r="AQ247" s="89"/>
      <c r="AR247" s="89"/>
      <c r="AS247" s="89"/>
      <c r="AT247" s="89"/>
      <c r="AU247" s="89"/>
      <c r="AV247" s="89"/>
      <c r="AW247" s="89"/>
    </row>
    <row r="248" spans="2:49" x14ac:dyDescent="0.15">
      <c r="B248" s="89"/>
      <c r="C248" s="90"/>
      <c r="D248" s="90"/>
      <c r="E248" s="90"/>
      <c r="F248" s="90"/>
      <c r="Z248" s="89"/>
      <c r="AA248" s="89"/>
      <c r="AB248" s="89"/>
      <c r="AC248" s="89"/>
      <c r="AD248" s="89"/>
      <c r="AE248" s="89"/>
      <c r="AF248" s="89"/>
      <c r="AG248" s="89"/>
      <c r="AH248" s="89"/>
      <c r="AI248" s="89"/>
      <c r="AJ248" s="89"/>
      <c r="AK248" s="89"/>
      <c r="AL248" s="89"/>
      <c r="AM248" s="89"/>
      <c r="AN248" s="89"/>
      <c r="AO248" s="89"/>
      <c r="AP248" s="89"/>
      <c r="AQ248" s="89"/>
      <c r="AR248" s="89"/>
      <c r="AS248" s="89"/>
      <c r="AT248" s="89"/>
      <c r="AU248" s="89"/>
      <c r="AV248" s="89"/>
      <c r="AW248" s="89"/>
    </row>
    <row r="249" spans="2:49" x14ac:dyDescent="0.15">
      <c r="B249" s="89"/>
      <c r="C249" s="90"/>
      <c r="D249" s="90"/>
      <c r="E249" s="90"/>
      <c r="F249" s="90"/>
      <c r="Z249" s="89"/>
      <c r="AA249" s="89"/>
      <c r="AB249" s="89"/>
      <c r="AC249" s="89"/>
      <c r="AD249" s="89"/>
      <c r="AE249" s="89"/>
      <c r="AF249" s="89"/>
      <c r="AG249" s="89"/>
      <c r="AH249" s="89"/>
      <c r="AI249" s="89"/>
      <c r="AJ249" s="89"/>
      <c r="AK249" s="89"/>
      <c r="AL249" s="89"/>
      <c r="AM249" s="89"/>
      <c r="AN249" s="89"/>
      <c r="AO249" s="89"/>
      <c r="AP249" s="89"/>
      <c r="AQ249" s="89"/>
      <c r="AR249" s="89"/>
      <c r="AS249" s="89"/>
      <c r="AT249" s="89"/>
      <c r="AU249" s="89"/>
      <c r="AV249" s="89"/>
      <c r="AW249" s="89"/>
    </row>
    <row r="250" spans="2:49" x14ac:dyDescent="0.15">
      <c r="B250" s="89"/>
      <c r="C250" s="90"/>
      <c r="D250" s="90"/>
      <c r="E250" s="90"/>
      <c r="F250" s="90"/>
      <c r="Z250" s="89"/>
      <c r="AA250" s="89"/>
      <c r="AB250" s="89"/>
      <c r="AC250" s="89"/>
      <c r="AD250" s="89"/>
      <c r="AE250" s="89"/>
      <c r="AF250" s="89"/>
      <c r="AG250" s="89"/>
      <c r="AH250" s="89"/>
      <c r="AI250" s="89"/>
      <c r="AJ250" s="89"/>
      <c r="AK250" s="89"/>
      <c r="AL250" s="89"/>
      <c r="AM250" s="89"/>
      <c r="AN250" s="89"/>
      <c r="AO250" s="89"/>
      <c r="AP250" s="89"/>
      <c r="AQ250" s="89"/>
      <c r="AR250" s="89"/>
      <c r="AS250" s="89"/>
      <c r="AT250" s="89"/>
      <c r="AU250" s="89"/>
      <c r="AV250" s="89"/>
      <c r="AW250" s="89"/>
    </row>
    <row r="251" spans="2:49" x14ac:dyDescent="0.15">
      <c r="B251" s="89"/>
      <c r="C251" s="90"/>
      <c r="D251" s="90"/>
      <c r="E251" s="90"/>
      <c r="F251" s="90"/>
      <c r="Z251" s="89"/>
      <c r="AA251" s="89"/>
      <c r="AB251" s="89"/>
      <c r="AC251" s="89"/>
      <c r="AD251" s="89"/>
      <c r="AE251" s="89"/>
      <c r="AF251" s="89"/>
      <c r="AG251" s="89"/>
      <c r="AH251" s="89"/>
      <c r="AI251" s="89"/>
      <c r="AJ251" s="89"/>
      <c r="AK251" s="89"/>
      <c r="AL251" s="89"/>
      <c r="AM251" s="89"/>
      <c r="AN251" s="89"/>
      <c r="AO251" s="89"/>
      <c r="AP251" s="89"/>
      <c r="AQ251" s="89"/>
      <c r="AR251" s="89"/>
      <c r="AS251" s="89"/>
      <c r="AT251" s="89"/>
      <c r="AU251" s="89"/>
      <c r="AV251" s="89"/>
      <c r="AW251" s="89"/>
    </row>
    <row r="252" spans="2:49" x14ac:dyDescent="0.15">
      <c r="B252" s="89"/>
      <c r="C252" s="90"/>
      <c r="D252" s="90"/>
      <c r="E252" s="90"/>
      <c r="F252" s="90"/>
      <c r="Z252" s="89"/>
      <c r="AA252" s="89"/>
      <c r="AB252" s="89"/>
      <c r="AC252" s="89"/>
      <c r="AD252" s="89"/>
      <c r="AE252" s="89"/>
      <c r="AF252" s="89"/>
      <c r="AG252" s="89"/>
      <c r="AH252" s="89"/>
      <c r="AI252" s="89"/>
      <c r="AJ252" s="89"/>
      <c r="AK252" s="89"/>
      <c r="AL252" s="89"/>
      <c r="AM252" s="89"/>
      <c r="AN252" s="89"/>
      <c r="AO252" s="89"/>
      <c r="AP252" s="89"/>
      <c r="AQ252" s="89"/>
      <c r="AR252" s="89"/>
      <c r="AS252" s="89"/>
      <c r="AT252" s="89"/>
      <c r="AU252" s="89"/>
      <c r="AV252" s="89"/>
      <c r="AW252" s="89"/>
    </row>
    <row r="253" spans="2:49" x14ac:dyDescent="0.15">
      <c r="Z253" s="89"/>
      <c r="AA253" s="89"/>
      <c r="AB253" s="89"/>
      <c r="AC253" s="89"/>
      <c r="AD253" s="89"/>
      <c r="AE253" s="89"/>
      <c r="AF253" s="89"/>
      <c r="AG253" s="89"/>
      <c r="AH253" s="89"/>
      <c r="AI253" s="89"/>
      <c r="AJ253" s="89"/>
      <c r="AK253" s="89"/>
      <c r="AL253" s="89"/>
      <c r="AM253" s="89"/>
      <c r="AN253" s="89"/>
      <c r="AO253" s="89"/>
      <c r="AP253" s="89"/>
      <c r="AQ253" s="89"/>
      <c r="AR253" s="89"/>
      <c r="AS253" s="89"/>
      <c r="AT253" s="89"/>
      <c r="AU253" s="89"/>
      <c r="AV253" s="89"/>
      <c r="AW253" s="89"/>
    </row>
    <row r="254" spans="2:49" x14ac:dyDescent="0.15">
      <c r="Z254" s="89"/>
      <c r="AA254" s="89"/>
      <c r="AB254" s="89"/>
      <c r="AC254" s="89"/>
      <c r="AD254" s="89"/>
      <c r="AE254" s="89"/>
      <c r="AF254" s="89"/>
      <c r="AG254" s="89"/>
      <c r="AH254" s="89"/>
      <c r="AI254" s="89"/>
      <c r="AJ254" s="89"/>
      <c r="AK254" s="89"/>
      <c r="AL254" s="89"/>
      <c r="AM254" s="89"/>
      <c r="AN254" s="89"/>
      <c r="AO254" s="89"/>
      <c r="AP254" s="89"/>
      <c r="AQ254" s="89"/>
      <c r="AR254" s="89"/>
      <c r="AS254" s="89"/>
      <c r="AT254" s="89"/>
      <c r="AU254" s="89"/>
      <c r="AV254" s="89"/>
      <c r="AW254" s="89"/>
    </row>
    <row r="255" spans="2:49" x14ac:dyDescent="0.15">
      <c r="Z255" s="89"/>
      <c r="AA255" s="89"/>
      <c r="AB255" s="89"/>
      <c r="AC255" s="89"/>
      <c r="AD255" s="89"/>
      <c r="AE255" s="89"/>
      <c r="AF255" s="89"/>
      <c r="AG255" s="89"/>
      <c r="AH255" s="89"/>
      <c r="AI255" s="89"/>
      <c r="AJ255" s="89"/>
      <c r="AK255" s="89"/>
      <c r="AL255" s="89"/>
      <c r="AM255" s="89"/>
      <c r="AN255" s="89"/>
      <c r="AO255" s="89"/>
      <c r="AP255" s="89"/>
      <c r="AQ255" s="89"/>
      <c r="AR255" s="89"/>
      <c r="AS255" s="89"/>
      <c r="AT255" s="89"/>
      <c r="AU255" s="89"/>
      <c r="AV255" s="89"/>
      <c r="AW255" s="89"/>
    </row>
    <row r="256" spans="2:49" x14ac:dyDescent="0.15">
      <c r="Z256" s="89"/>
      <c r="AA256" s="89"/>
      <c r="AB256" s="89"/>
      <c r="AC256" s="89"/>
      <c r="AD256" s="89"/>
      <c r="AE256" s="89"/>
      <c r="AF256" s="89"/>
      <c r="AG256" s="89"/>
      <c r="AH256" s="89"/>
      <c r="AI256" s="89"/>
      <c r="AJ256" s="89"/>
      <c r="AK256" s="89"/>
      <c r="AL256" s="89"/>
      <c r="AM256" s="89"/>
      <c r="AN256" s="89"/>
      <c r="AO256" s="89"/>
      <c r="AP256" s="89"/>
      <c r="AQ256" s="89"/>
      <c r="AR256" s="89"/>
      <c r="AS256" s="89"/>
      <c r="AT256" s="89"/>
      <c r="AU256" s="89"/>
      <c r="AV256" s="89"/>
      <c r="AW256" s="89"/>
    </row>
    <row r="257" spans="26:49" x14ac:dyDescent="0.15">
      <c r="Z257" s="89"/>
      <c r="AA257" s="89"/>
      <c r="AB257" s="89"/>
      <c r="AC257" s="89"/>
      <c r="AD257" s="89"/>
      <c r="AE257" s="89"/>
      <c r="AF257" s="89"/>
      <c r="AG257" s="89"/>
      <c r="AH257" s="89"/>
      <c r="AI257" s="89"/>
      <c r="AJ257" s="89"/>
      <c r="AK257" s="89"/>
      <c r="AL257" s="89"/>
      <c r="AM257" s="89"/>
      <c r="AN257" s="89"/>
      <c r="AO257" s="89"/>
      <c r="AP257" s="89"/>
      <c r="AQ257" s="89"/>
      <c r="AR257" s="89"/>
      <c r="AS257" s="89"/>
      <c r="AT257" s="89"/>
      <c r="AU257" s="89"/>
      <c r="AV257" s="89"/>
      <c r="AW257" s="89"/>
    </row>
    <row r="258" spans="26:49" x14ac:dyDescent="0.15">
      <c r="Z258" s="89"/>
      <c r="AA258" s="89"/>
      <c r="AB258" s="89"/>
      <c r="AC258" s="89"/>
      <c r="AD258" s="89"/>
      <c r="AE258" s="89"/>
      <c r="AF258" s="89"/>
      <c r="AG258" s="89"/>
      <c r="AH258" s="89"/>
      <c r="AI258" s="89"/>
      <c r="AJ258" s="89"/>
      <c r="AK258" s="89"/>
      <c r="AL258" s="89"/>
      <c r="AM258" s="89"/>
      <c r="AN258" s="89"/>
      <c r="AO258" s="89"/>
      <c r="AP258" s="89"/>
      <c r="AQ258" s="89"/>
      <c r="AR258" s="89"/>
      <c r="AS258" s="89"/>
      <c r="AT258" s="89"/>
      <c r="AU258" s="89"/>
      <c r="AV258" s="89"/>
      <c r="AW258" s="89"/>
    </row>
    <row r="259" spans="26:49" x14ac:dyDescent="0.15">
      <c r="Z259" s="89"/>
      <c r="AA259" s="89"/>
      <c r="AB259" s="89"/>
      <c r="AC259" s="89"/>
      <c r="AD259" s="89"/>
      <c r="AE259" s="89"/>
      <c r="AF259" s="89"/>
      <c r="AG259" s="89"/>
      <c r="AH259" s="89"/>
      <c r="AI259" s="89"/>
      <c r="AJ259" s="89"/>
      <c r="AK259" s="89"/>
      <c r="AL259" s="89"/>
      <c r="AM259" s="89"/>
      <c r="AN259" s="89"/>
      <c r="AO259" s="89"/>
      <c r="AP259" s="89"/>
      <c r="AQ259" s="89"/>
      <c r="AR259" s="89"/>
      <c r="AS259" s="89"/>
      <c r="AT259" s="89"/>
      <c r="AU259" s="89"/>
      <c r="AV259" s="89"/>
      <c r="AW259" s="89"/>
    </row>
    <row r="260" spans="26:49" x14ac:dyDescent="0.15">
      <c r="Z260" s="89"/>
      <c r="AA260" s="89"/>
      <c r="AB260" s="89"/>
      <c r="AC260" s="89"/>
      <c r="AD260" s="89"/>
      <c r="AE260" s="89"/>
      <c r="AF260" s="89"/>
      <c r="AG260" s="89"/>
      <c r="AH260" s="89"/>
      <c r="AI260" s="89"/>
      <c r="AJ260" s="89"/>
      <c r="AK260" s="89"/>
      <c r="AL260" s="89"/>
      <c r="AM260" s="89"/>
      <c r="AN260" s="89"/>
      <c r="AO260" s="89"/>
      <c r="AP260" s="89"/>
      <c r="AQ260" s="89"/>
      <c r="AR260" s="89"/>
      <c r="AS260" s="89"/>
      <c r="AT260" s="89"/>
      <c r="AU260" s="89"/>
      <c r="AV260" s="89"/>
      <c r="AW260" s="89"/>
    </row>
    <row r="261" spans="26:49" x14ac:dyDescent="0.15">
      <c r="Z261" s="89"/>
      <c r="AA261" s="89"/>
      <c r="AB261" s="89"/>
      <c r="AC261" s="89"/>
      <c r="AD261" s="89"/>
      <c r="AE261" s="89"/>
      <c r="AF261" s="89"/>
      <c r="AG261" s="89"/>
      <c r="AH261" s="89"/>
      <c r="AI261" s="89"/>
      <c r="AJ261" s="89"/>
      <c r="AK261" s="89"/>
      <c r="AL261" s="89"/>
      <c r="AM261" s="89"/>
      <c r="AN261" s="89"/>
      <c r="AO261" s="89"/>
      <c r="AP261" s="89"/>
      <c r="AQ261" s="89"/>
      <c r="AR261" s="89"/>
      <c r="AS261" s="89"/>
      <c r="AT261" s="89"/>
      <c r="AU261" s="89"/>
      <c r="AV261" s="89"/>
      <c r="AW261" s="89"/>
    </row>
    <row r="262" spans="26:49" x14ac:dyDescent="0.15">
      <c r="Z262" s="89"/>
      <c r="AA262" s="89"/>
      <c r="AB262" s="89"/>
      <c r="AC262" s="89"/>
      <c r="AD262" s="89"/>
      <c r="AE262" s="89"/>
      <c r="AF262" s="89"/>
      <c r="AG262" s="89"/>
      <c r="AH262" s="89"/>
      <c r="AI262" s="89"/>
      <c r="AJ262" s="89"/>
      <c r="AK262" s="89"/>
      <c r="AL262" s="89"/>
      <c r="AM262" s="89"/>
      <c r="AN262" s="89"/>
      <c r="AO262" s="89"/>
      <c r="AP262" s="89"/>
      <c r="AQ262" s="89"/>
      <c r="AR262" s="89"/>
      <c r="AS262" s="89"/>
      <c r="AT262" s="89"/>
      <c r="AU262" s="89"/>
      <c r="AV262" s="89"/>
      <c r="AW262" s="89"/>
    </row>
    <row r="263" spans="26:49" x14ac:dyDescent="0.15">
      <c r="Z263" s="89"/>
      <c r="AA263" s="89"/>
      <c r="AB263" s="89"/>
      <c r="AC263" s="89"/>
      <c r="AD263" s="89"/>
      <c r="AE263" s="89"/>
      <c r="AF263" s="89"/>
      <c r="AG263" s="89"/>
      <c r="AH263" s="89"/>
      <c r="AI263" s="89"/>
      <c r="AJ263" s="89"/>
      <c r="AK263" s="89"/>
      <c r="AL263" s="89"/>
      <c r="AM263" s="89"/>
      <c r="AN263" s="89"/>
      <c r="AO263" s="89"/>
      <c r="AP263" s="89"/>
      <c r="AQ263" s="89"/>
      <c r="AR263" s="89"/>
      <c r="AS263" s="89"/>
      <c r="AT263" s="89"/>
      <c r="AU263" s="89"/>
      <c r="AV263" s="89"/>
      <c r="AW263" s="89"/>
    </row>
    <row r="264" spans="26:49" x14ac:dyDescent="0.15">
      <c r="Z264" s="89"/>
      <c r="AA264" s="89"/>
      <c r="AB264" s="89"/>
      <c r="AC264" s="89"/>
      <c r="AD264" s="89"/>
      <c r="AE264" s="89"/>
      <c r="AF264" s="89"/>
      <c r="AG264" s="89"/>
      <c r="AH264" s="89"/>
      <c r="AI264" s="89"/>
      <c r="AJ264" s="89"/>
      <c r="AK264" s="89"/>
      <c r="AL264" s="89"/>
      <c r="AM264" s="89"/>
      <c r="AN264" s="89"/>
      <c r="AO264" s="89"/>
      <c r="AP264" s="89"/>
      <c r="AQ264" s="89"/>
      <c r="AR264" s="89"/>
      <c r="AS264" s="89"/>
      <c r="AT264" s="89"/>
      <c r="AU264" s="89"/>
      <c r="AV264" s="89"/>
      <c r="AW264" s="89"/>
    </row>
    <row r="265" spans="26:49" x14ac:dyDescent="0.15">
      <c r="Z265" s="89"/>
      <c r="AA265" s="89"/>
      <c r="AB265" s="89"/>
      <c r="AC265" s="89"/>
      <c r="AD265" s="89"/>
      <c r="AE265" s="89"/>
      <c r="AF265" s="89"/>
      <c r="AG265" s="89"/>
      <c r="AH265" s="89"/>
      <c r="AI265" s="89"/>
      <c r="AJ265" s="89"/>
      <c r="AK265" s="89"/>
      <c r="AL265" s="89"/>
      <c r="AM265" s="89"/>
      <c r="AN265" s="89"/>
      <c r="AO265" s="89"/>
      <c r="AP265" s="89"/>
      <c r="AQ265" s="89"/>
      <c r="AR265" s="89"/>
      <c r="AS265" s="89"/>
      <c r="AT265" s="89"/>
      <c r="AU265" s="89"/>
      <c r="AV265" s="89"/>
      <c r="AW265" s="89"/>
    </row>
  </sheetData>
  <sortState ref="AA151:AD164">
    <sortCondition descending="1" ref="AC150"/>
  </sortState>
  <mergeCells count="16">
    <mergeCell ref="B167:D167"/>
    <mergeCell ref="B168:D168"/>
    <mergeCell ref="B24:G24"/>
    <mergeCell ref="B37:G37"/>
    <mergeCell ref="B73:G73"/>
    <mergeCell ref="B82:G82"/>
    <mergeCell ref="B107:G107"/>
    <mergeCell ref="B122:G122"/>
    <mergeCell ref="B130:G130"/>
    <mergeCell ref="B149:D149"/>
    <mergeCell ref="B150:D150"/>
    <mergeCell ref="B2:G2"/>
    <mergeCell ref="B3:G3"/>
    <mergeCell ref="B4:G4"/>
    <mergeCell ref="B7:G7"/>
    <mergeCell ref="B8:B9"/>
  </mergeCells>
  <printOptions horizontalCentered="1"/>
  <pageMargins left="0.74803149606299213" right="0.74803149606299213" top="0.98425196850393704" bottom="0.98425196850393704" header="0.51181102362204722" footer="0.51181102362204722"/>
  <pageSetup paperSize="9" scale="40" orientation="portrait" r:id="rId1"/>
  <rowBreaks count="1" manualBreakCount="1">
    <brk id="72" max="16383" man="1"/>
  </rowBreaks>
  <colBreaks count="1" manualBreakCount="1">
    <brk id="7" max="252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DICIEMBRE</vt:lpstr>
      <vt:lpstr>DICIEMBRE!Área_de_impresión</vt:lpstr>
      <vt:lpstr>DICIEMBRE!Títulos_a_imprimir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Haninna Romero Sanchez</dc:creator>
  <cp:lastModifiedBy>Iris j. Llatas  Del Campo</cp:lastModifiedBy>
  <cp:lastPrinted>2022-10-24T16:29:12Z</cp:lastPrinted>
  <dcterms:created xsi:type="dcterms:W3CDTF">2019-08-01T14:18:15Z</dcterms:created>
  <dcterms:modified xsi:type="dcterms:W3CDTF">2023-01-18T16:38:24Z</dcterms:modified>
</cp:coreProperties>
</file>