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PIA" sheetId="5" r:id="rId1"/>
  </sheets>
  <definedNames>
    <definedName name="_xlnm.Print_Area" localSheetId="0">PIA!$A$1:$U$139</definedName>
  </definedNames>
  <calcPr calcId="145621"/>
</workbook>
</file>

<file path=xl/calcChain.xml><?xml version="1.0" encoding="utf-8"?>
<calcChain xmlns="http://schemas.openxmlformats.org/spreadsheetml/2006/main">
  <c r="X83" i="5" l="1"/>
  <c r="X82" i="5"/>
  <c r="X81" i="5"/>
  <c r="X80" i="5"/>
  <c r="X79" i="5"/>
  <c r="X78" i="5"/>
  <c r="X77" i="5"/>
  <c r="X76" i="5"/>
  <c r="X84" i="5" l="1"/>
  <c r="AA83" i="5" s="1"/>
  <c r="C32" i="5"/>
  <c r="C30" i="5"/>
  <c r="C24" i="5"/>
  <c r="C129" i="5"/>
  <c r="C121" i="5"/>
  <c r="C106" i="5"/>
  <c r="C81" i="5"/>
  <c r="C72" i="5"/>
  <c r="C36" i="5"/>
  <c r="C14" i="5"/>
  <c r="C7" i="5"/>
  <c r="AA80" i="5" l="1"/>
  <c r="AA76" i="5"/>
  <c r="AA82" i="5"/>
  <c r="AA77" i="5"/>
  <c r="AA81" i="5"/>
  <c r="AA79" i="5"/>
  <c r="AA78" i="5"/>
</calcChain>
</file>

<file path=xl/sharedStrings.xml><?xml version="1.0" encoding="utf-8"?>
<sst xmlns="http://schemas.openxmlformats.org/spreadsheetml/2006/main" count="151" uniqueCount="93">
  <si>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</si>
  <si>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</si>
  <si>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</si>
  <si>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</si>
  <si>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</si>
  <si>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</si>
  <si>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</si>
  <si>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</si>
  <si>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</si>
  <si>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</si>
  <si>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</si>
  <si>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</si>
  <si>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</si>
  <si>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</si>
  <si>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</si>
  <si>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</si>
  <si>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</si>
  <si>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</si>
  <si>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</si>
  <si>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</si>
  <si>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</si>
  <si>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</si>
  <si>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</si>
  <si>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</si>
  <si>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</si>
  <si>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</si>
  <si>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</si>
  <si>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</si>
  <si>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</si>
  <si>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</si>
  <si>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</si>
  <si>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</si>
  <si>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</si>
  <si>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</si>
  <si>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</si>
  <si>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</si>
  <si>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</si>
  <si>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</si>
  <si>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</si>
  <si>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</si>
  <si>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</si>
  <si>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</si>
  <si>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</si>
  <si>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</si>
  <si>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</si>
  <si>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</si>
  <si>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</si>
  <si>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</si>
  <si>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</si>
  <si>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</si>
  <si>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</si>
  <si>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</si>
  <si>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</si>
  <si>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</si>
  <si>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</si>
  <si>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</si>
  <si>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</si>
  <si>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</si>
  <si>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</si>
  <si>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</si>
  <si>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</si>
  <si>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</si>
  <si>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</si>
  <si>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</si>
  <si>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</si>
  <si>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</si>
  <si>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</si>
  <si>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</si>
  <si>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</si>
  <si>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</si>
  <si>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</si>
  <si>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</si>
  <si>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</si>
  <si>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</si>
  <si>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</si>
  <si>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</si>
  <si>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</si>
  <si>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</si>
  <si>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</si>
  <si>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</si>
  <si>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</si>
  <si>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</si>
  <si>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</si>
  <si>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</si>
  <si>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</si>
  <si>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</si>
  <si>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</si>
  <si>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</si>
  <si>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</si>
  <si>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</si>
  <si>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OTRAS</t>
  </si>
  <si>
    <t>03: PLANEAMIENTO</t>
  </si>
  <si>
    <t>PRESUPUESTO INSTITUCIONAL DE PAERTURA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</si>
</sst>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0"/>
      <name val="Calibri"/>
      <family val="2"/>
      <scheme val="minor"/>
    </font>
    <font>
      <sz val="7.7"/>
      <color theme="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10" applyNumberFormat="0" applyAlignment="0" applyProtection="0"/>
    <xf numFmtId="0" fontId="29" fillId="14" borderId="11" applyNumberFormat="0" applyAlignment="0" applyProtection="0"/>
    <xf numFmtId="0" fontId="30" fillId="14" borderId="10" applyNumberFormat="0" applyAlignment="0" applyProtection="0"/>
    <xf numFmtId="0" fontId="31" fillId="0" borderId="12" applyNumberFormat="0" applyFill="0" applyAlignment="0" applyProtection="0"/>
    <xf numFmtId="0" fontId="4" fillId="15" borderId="13" applyNumberFormat="0" applyAlignment="0" applyProtection="0"/>
    <xf numFmtId="0" fontId="32" fillId="0" borderId="0" applyNumberFormat="0" applyFill="0" applyBorder="0" applyAlignment="0" applyProtection="0"/>
    <xf numFmtId="0" fontId="2" fillId="16" borderId="14" applyNumberFormat="0" applyFont="0" applyAlignment="0" applyProtection="0"/>
    <xf numFmtId="0" fontId="33" fillId="0" borderId="0" applyNumberFormat="0" applyFill="0" applyBorder="0" applyAlignment="0" applyProtection="0"/>
    <xf numFmtId="0" fontId="5" fillId="0" borderId="15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7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4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3" fontId="1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6" fillId="4" borderId="0" xfId="0" applyFont="1" applyFill="1" applyBorder="1"/>
    <xf numFmtId="0" fontId="12" fillId="5" borderId="5" xfId="1" applyFont="1" applyFill="1" applyBorder="1" applyAlignment="1">
      <alignment vertical="center" wrapText="1"/>
    </xf>
    <xf numFmtId="3" fontId="12" fillId="5" borderId="0" xfId="1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left" vertical="center" wrapText="1"/>
    </xf>
    <xf numFmtId="3" fontId="13" fillId="6" borderId="1" xfId="0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4" fillId="4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 readingOrder="1"/>
    </xf>
    <xf numFmtId="0" fontId="12" fillId="9" borderId="1" xfId="1" applyFont="1" applyFill="1" applyBorder="1" applyAlignment="1">
      <alignment horizontal="left" vertical="center" wrapText="1" indent="2" readingOrder="1"/>
    </xf>
    <xf numFmtId="3" fontId="12" fillId="9" borderId="1" xfId="1" applyNumberFormat="1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wrapText="1" indent="3" readingOrder="1"/>
    </xf>
    <xf numFmtId="3" fontId="12" fillId="9" borderId="1" xfId="1" applyNumberFormat="1" applyFont="1" applyFill="1" applyBorder="1" applyAlignment="1">
      <alignment horizontal="right" vertical="center" wrapText="1"/>
    </xf>
    <xf numFmtId="0" fontId="15" fillId="8" borderId="1" xfId="0" applyFont="1" applyFill="1" applyBorder="1" applyAlignment="1">
      <alignment horizontal="left" vertical="center" indent="2"/>
    </xf>
    <xf numFmtId="3" fontId="15" fillId="8" borderId="1" xfId="0" applyNumberFormat="1" applyFont="1" applyFill="1" applyBorder="1" applyAlignment="1">
      <alignment horizontal="right" vertical="center"/>
    </xf>
    <xf numFmtId="0" fontId="12" fillId="9" borderId="1" xfId="1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left" vertical="center" indent="6"/>
    </xf>
    <xf numFmtId="3" fontId="16" fillId="8" borderId="1" xfId="0" applyNumberFormat="1" applyFont="1" applyFill="1" applyBorder="1" applyAlignment="1">
      <alignment horizontal="right" vertical="center"/>
    </xf>
    <xf numFmtId="0" fontId="17" fillId="4" borderId="6" xfId="0" applyFont="1" applyFill="1" applyBorder="1" applyAlignment="1">
      <alignment horizontal="left" vertical="center" indent="6"/>
    </xf>
    <xf numFmtId="0" fontId="17" fillId="4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 indent="3" readingOrder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 readingOrder="1"/>
    </xf>
    <xf numFmtId="0" fontId="34" fillId="0" borderId="0" xfId="0" applyFont="1" applyFill="1" applyBorder="1" applyAlignment="1">
      <alignment horizontal="left" vertical="center" wrapText="1" indent="3" readingOrder="1"/>
    </xf>
    <xf numFmtId="3" fontId="34" fillId="0" borderId="0" xfId="1" applyNumberFormat="1" applyFont="1" applyFill="1" applyBorder="1" applyAlignment="1">
      <alignment horizontal="right" vertical="center" wrapText="1" readingOrder="1"/>
    </xf>
    <xf numFmtId="10" fontId="34" fillId="0" borderId="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35" fillId="0" borderId="0" xfId="0" applyFont="1" applyFill="1" applyBorder="1"/>
    <xf numFmtId="0" fontId="35" fillId="0" borderId="0" xfId="0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19" fillId="0" borderId="0" xfId="0" applyFont="1" applyFill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4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/>
    <xf numFmtId="3" fontId="3" fillId="0" borderId="0" xfId="0" applyNumberFormat="1" applyFont="1" applyFill="1" applyBorder="1"/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PIA POR CATEGORÍAS DE GASTO A NIVEL DE PLIEGO,</a:t>
            </a:r>
          </a:p>
          <a:p>
            <a:pPr>
              <a:defRPr/>
            </a:pPr>
            <a:r>
              <a:rPr lang="es-PE"/>
              <a:t>2022</a:t>
            </a:r>
          </a:p>
        </c:rich>
      </c:tx>
      <c:layout>
        <c:manualLayout>
          <c:xMode val="edge"/>
          <c:yMode val="edge"/>
          <c:x val="0.22588266694115466"/>
          <c:y val="3.80789732056971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5333213781839"/>
          <c:y val="0.15470721169282739"/>
          <c:w val="0.77964545059750545"/>
          <c:h val="0.766196965794849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PIA!$C$9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PIA!$B$10:$B$12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PIA!$C$10:$C$12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59040"/>
        <c:axId val="137160576"/>
      </c:barChart>
      <c:catAx>
        <c:axId val="1371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7160576"/>
        <c:crosses val="autoZero"/>
        <c:auto val="1"/>
        <c:lblAlgn val="ctr"/>
        <c:lblOffset val="100"/>
        <c:noMultiLvlLbl val="0"/>
      </c:catAx>
      <c:valAx>
        <c:axId val="137160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715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68196637722241"/>
          <c:y val="0.47971907489583748"/>
          <c:w val="3.0861405302132945E-2"/>
          <c:h val="2.380459281151113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PIA - ACTIVIDADES POR FUNCIÓN A NIVEL DE PLIEGO </a:t>
            </a:r>
          </a:p>
          <a:p>
            <a:pPr>
              <a:defRPr/>
            </a:pPr>
            <a:r>
              <a:rPr lang="es-PE"/>
              <a:t>2022</a:t>
            </a:r>
          </a:p>
        </c:rich>
      </c:tx>
      <c:layout>
        <c:manualLayout>
          <c:xMode val="edge"/>
          <c:yMode val="edge"/>
          <c:x val="0.24722296625563997"/>
          <c:y val="3.08459050584894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6464972131389116"/>
          <c:w val="0.76924851311415343"/>
          <c:h val="0.75305570611783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PIA!$X$75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</c:dLbls>
          <c:cat>
            <c:strRef>
              <c:f>PIA!$W$76:$W$83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PIA!$X$76:$X$83</c:f>
              <c:numCache>
                <c:formatCode>#,##0</c:formatCode>
                <c:ptCount val="8"/>
                <c:pt idx="0">
                  <c:v>1246283895</c:v>
                </c:pt>
                <c:pt idx="1">
                  <c:v>508153979</c:v>
                </c:pt>
                <c:pt idx="2">
                  <c:v>81441966</c:v>
                </c:pt>
                <c:pt idx="3">
                  <c:v>46890836</c:v>
                </c:pt>
                <c:pt idx="4">
                  <c:v>55493470</c:v>
                </c:pt>
                <c:pt idx="5">
                  <c:v>36387504</c:v>
                </c:pt>
                <c:pt idx="6">
                  <c:v>8878884</c:v>
                </c:pt>
                <c:pt idx="7">
                  <c:v>4144514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12128"/>
        <c:axId val="137313664"/>
      </c:barChart>
      <c:catAx>
        <c:axId val="13731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13664"/>
        <c:crosses val="autoZero"/>
        <c:auto val="1"/>
        <c:lblAlgn val="ctr"/>
        <c:lblOffset val="100"/>
        <c:noMultiLvlLbl val="0"/>
      </c:catAx>
      <c:valAx>
        <c:axId val="137313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731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PIA POR FUENTE DE FINANCIAMIENTPO  NIVEL DE PLIEGO,</a:t>
            </a:r>
          </a:p>
          <a:p>
            <a:pPr>
              <a:defRPr/>
            </a:pPr>
            <a:r>
              <a:rPr lang="es-PE"/>
              <a:t>2022</a:t>
            </a:r>
          </a:p>
        </c:rich>
      </c:tx>
      <c:layout>
        <c:manualLayout>
          <c:xMode val="edge"/>
          <c:yMode val="edge"/>
          <c:x val="0.29457745464135437"/>
          <c:y val="2.3846703546537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20836216478326"/>
          <c:y val="0.11880197579083972"/>
          <c:w val="0.92696653485821257"/>
          <c:h val="0.84440004259293933"/>
        </c:manualLayout>
      </c:layout>
      <c:pieChart>
        <c:varyColors val="1"/>
        <c:ser>
          <c:idx val="0"/>
          <c:order val="0"/>
          <c:tx>
            <c:strRef>
              <c:f>PIA!$C$15</c:f>
              <c:strCache>
                <c:ptCount val="1"/>
                <c:pt idx="0">
                  <c:v>PIA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PIA!$B$16:$B$20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PIA!$C$16:$C$20</c:f>
              <c:numCache>
                <c:formatCode>#,##0</c:formatCode>
                <c:ptCount val="5"/>
                <c:pt idx="0">
                  <c:v>1986566471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371703833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PIA - PROYECTOS POR FUNCIÓN A NIVEL DE PLIEGO </a:t>
            </a:r>
          </a:p>
          <a:p>
            <a:pPr>
              <a:defRPr/>
            </a:pPr>
            <a:r>
              <a:rPr lang="es-PE"/>
              <a:t>2022</a:t>
            </a:r>
          </a:p>
        </c:rich>
      </c:tx>
      <c:layout>
        <c:manualLayout>
          <c:xMode val="edge"/>
          <c:yMode val="edge"/>
          <c:x val="0.2687267574955336"/>
          <c:y val="3.327358438014935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6464972131389116"/>
          <c:w val="0.76924851311415343"/>
          <c:h val="0.7017031831604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PIA!$X$75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</c:dLbls>
          <c:cat>
            <c:strRef>
              <c:f>PIA!$B$131:$B$139</c:f>
              <c:strCache>
                <c:ptCount val="9"/>
                <c:pt idx="0">
                  <c:v>03: PLANEAMIENTO, GESTION Y RESERVA DE CONTINGENCIA</c:v>
                </c:pt>
                <c:pt idx="1">
                  <c:v>10: AGROPECUARIA</c:v>
                </c:pt>
                <c:pt idx="2">
                  <c:v>11: PESCA</c:v>
                </c:pt>
                <c:pt idx="3">
                  <c:v>12: ENERGIA</c:v>
                </c:pt>
                <c:pt idx="4">
                  <c:v>15: TRANSPORTE</c:v>
                </c:pt>
                <c:pt idx="5">
                  <c:v>17: AMBIENTE</c:v>
                </c:pt>
                <c:pt idx="6">
                  <c:v>18: SANEAMIENTO</c:v>
                </c:pt>
                <c:pt idx="7">
                  <c:v>20: SALUD</c:v>
                </c:pt>
                <c:pt idx="8">
                  <c:v>22: EDUCACION</c:v>
                </c:pt>
              </c:strCache>
            </c:strRef>
          </c:cat>
          <c:val>
            <c:numRef>
              <c:f>PIA!$C$131:$C$139</c:f>
              <c:numCache>
                <c:formatCode>#,##0</c:formatCode>
                <c:ptCount val="9"/>
                <c:pt idx="0">
                  <c:v>13734581</c:v>
                </c:pt>
                <c:pt idx="1">
                  <c:v>42504241</c:v>
                </c:pt>
                <c:pt idx="2">
                  <c:v>8557479</c:v>
                </c:pt>
                <c:pt idx="3">
                  <c:v>2801684</c:v>
                </c:pt>
                <c:pt idx="4">
                  <c:v>99111373</c:v>
                </c:pt>
                <c:pt idx="5">
                  <c:v>4000000</c:v>
                </c:pt>
                <c:pt idx="6">
                  <c:v>49082406</c:v>
                </c:pt>
                <c:pt idx="7">
                  <c:v>89984388</c:v>
                </c:pt>
                <c:pt idx="8">
                  <c:v>110373570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2784"/>
        <c:axId val="97875072"/>
      </c:barChart>
      <c:catAx>
        <c:axId val="9786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7875072"/>
        <c:crosses val="autoZero"/>
        <c:auto val="1"/>
        <c:lblAlgn val="ctr"/>
        <c:lblOffset val="100"/>
        <c:noMultiLvlLbl val="0"/>
      </c:catAx>
      <c:valAx>
        <c:axId val="97875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86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113393</xdr:colOff>
      <xdr:row>1</xdr:row>
      <xdr:rowOff>206415</xdr:rowOff>
    </xdr:from>
    <xdr:to>
      <xdr:col>19</xdr:col>
      <xdr:colOff>762401</xdr:colOff>
      <xdr:row>32</xdr:row>
      <xdr:rowOff>124732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2206625</xdr:colOff>
      <xdr:row>0</xdr:row>
      <xdr:rowOff>98425</xdr:rowOff>
    </xdr:from>
    <xdr:to>
      <xdr:col>3</xdr:col>
      <xdr:colOff>20570</xdr:colOff>
      <xdr:row>3</xdr:row>
      <xdr:rowOff>3419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625" y="98425"/>
          <a:ext cx="830195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22680</xdr:colOff>
      <xdr:row>72</xdr:row>
      <xdr:rowOff>286747</xdr:rowOff>
    </xdr:from>
    <xdr:to>
      <xdr:col>20</xdr:col>
      <xdr:colOff>181429</xdr:colOff>
      <xdr:row>104</xdr:row>
      <xdr:rowOff>288575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136072</xdr:colOff>
      <xdr:row>36</xdr:row>
      <xdr:rowOff>86558</xdr:rowOff>
    </xdr:from>
    <xdr:to>
      <xdr:col>20</xdr:col>
      <xdr:colOff>68037</xdr:colOff>
      <xdr:row>68</xdr:row>
      <xdr:rowOff>45357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22679</xdr:colOff>
      <xdr:row>108</xdr:row>
      <xdr:rowOff>33420</xdr:rowOff>
    </xdr:from>
    <xdr:to>
      <xdr:col>20</xdr:col>
      <xdr:colOff>103227</xdr:colOff>
      <xdr:row>136</xdr:row>
      <xdr:rowOff>33421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0.8195</cdr:x>
      <cdr:y>0.02418</cdr:y>
    </cdr:from>
    <cdr:to>
      <cdr:x>0.92369</cdr:x>
      <cdr:y>0.12365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63449" y="228760"/>
          <a:ext cx="1254026" cy="94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0.85546</cdr:x>
      <cdr:y>0.0221</cdr:y>
    </cdr:from>
    <cdr:to>
      <cdr:x>0.95758</cdr:x>
      <cdr:y>0.1091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61686" y="223600"/>
          <a:ext cx="1260795" cy="880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0.79443</cdr:x>
      <cdr:y>0.03082</cdr:y>
    </cdr:from>
    <cdr:to>
      <cdr:x>0.89214</cdr:x>
      <cdr:y>0.13421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36290" y="276072"/>
          <a:ext cx="1271296" cy="926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3"/>
  <sheetViews>
    <sheetView showGridLines="0" tabSelected="1" view="pageBreakPreview" zoomScale="42" zoomScaleNormal="71" zoomScaleSheetLayoutView="42" workbookViewId="0">
      <selection activeCell="AT130" sqref="AT130:BG138"/>
    </sheetView>
  </sheetViews>
  <sheetFormatPr baseColWidth="10" defaultRowHeight="9.75" x14ac:dyDescent="0.15"/>
  <cols>
    <col min="1" max="1" width="2.28515625" style="1" customWidth="1"/>
    <col min="2" max="2" width="81.42578125" style="1" customWidth="1"/>
    <col min="3" max="3" width="45.140625" style="2" customWidth="1"/>
    <col min="4" max="4" width="11.42578125" style="1"/>
    <col min="5" max="5" width="12.5703125" style="1" bestFit="1" customWidth="1"/>
    <col min="6" max="6" width="12.28515625" style="1" bestFit="1" customWidth="1"/>
    <col min="7" max="9" width="11.42578125" style="1"/>
    <col min="10" max="10" width="13.42578125" style="1" customWidth="1"/>
    <col min="11" max="11" width="21" style="1" customWidth="1"/>
    <col min="12" max="12" width="3.42578125" style="1" customWidth="1"/>
    <col min="13" max="22" width="11.42578125" style="1"/>
    <col min="23" max="23" width="19.7109375" style="1" customWidth="1"/>
    <col min="24" max="24" width="12.28515625" style="1" customWidth="1"/>
    <col min="25" max="25" width="12.5703125" style="1" customWidth="1"/>
    <col min="26" max="26" width="14.5703125" style="1" customWidth="1"/>
    <col min="27" max="16384" width="11.42578125" style="1"/>
  </cols>
  <sheetData>
    <row r="1" spans="1:16" ht="18" customHeight="1" x14ac:dyDescent="0.15">
      <c r="B1" s="66" t="s">
        <v>0</v>
      </c>
      <c r="C1" s="66"/>
      <c r="D1" s="18"/>
    </row>
    <row r="2" spans="1:16" ht="19.5" customHeight="1" x14ac:dyDescent="0.15">
      <c r="B2" s="70" t="s">
        <v>1</v>
      </c>
      <c r="C2" s="70"/>
      <c r="D2" s="18"/>
    </row>
    <row r="3" spans="1:16" ht="19.5" customHeight="1" x14ac:dyDescent="0.15">
      <c r="B3" s="69" t="s">
        <v>2</v>
      </c>
      <c r="C3" s="69"/>
      <c r="D3" s="18"/>
    </row>
    <row r="4" spans="1:16" ht="7.5" customHeight="1" x14ac:dyDescent="0.25">
      <c r="B4" s="16"/>
      <c r="C4" s="17"/>
    </row>
    <row r="5" spans="1:16" ht="25.5" customHeight="1" x14ac:dyDescent="0.15">
      <c r="A5" s="5"/>
      <c r="B5" s="67" t="s">
        <v>92</v>
      </c>
      <c r="C5" s="67"/>
    </row>
    <row r="6" spans="1:16" ht="40.5" customHeight="1" x14ac:dyDescent="0.15">
      <c r="A6" s="5"/>
      <c r="B6" s="68" t="s">
        <v>3</v>
      </c>
      <c r="C6" s="25" t="s">
        <v>4</v>
      </c>
      <c r="O6" s="14"/>
      <c r="P6" s="14"/>
    </row>
    <row r="7" spans="1:16" s="4" customFormat="1" ht="21.75" customHeight="1" x14ac:dyDescent="0.2">
      <c r="A7" s="5"/>
      <c r="B7" s="68"/>
      <c r="C7" s="26">
        <f>SUM(C10:C12)</f>
        <v>2410377765</v>
      </c>
      <c r="O7" s="15"/>
    </row>
    <row r="8" spans="1:16" s="4" customFormat="1" ht="15" hidden="1" x14ac:dyDescent="0.25">
      <c r="A8" s="5"/>
      <c r="B8"/>
      <c r="C8"/>
    </row>
    <row r="9" spans="1:16" s="4" customFormat="1" ht="31.5" customHeight="1" x14ac:dyDescent="0.15">
      <c r="A9" s="5"/>
      <c r="B9" s="27" t="s">
        <v>8</v>
      </c>
      <c r="C9" s="27" t="s">
        <v>4</v>
      </c>
    </row>
    <row r="10" spans="1:16" s="4" customFormat="1" ht="26.25" customHeight="1" x14ac:dyDescent="0.15">
      <c r="A10" s="5"/>
      <c r="B10" s="28" t="s">
        <v>9</v>
      </c>
      <c r="C10" s="24">
        <v>1920610759</v>
      </c>
    </row>
    <row r="11" spans="1:16" s="4" customFormat="1" ht="26.25" customHeight="1" x14ac:dyDescent="0.15">
      <c r="A11" s="5"/>
      <c r="B11" s="28" t="s">
        <v>10</v>
      </c>
      <c r="C11" s="24">
        <v>434273536</v>
      </c>
    </row>
    <row r="12" spans="1:16" s="4" customFormat="1" ht="26.25" customHeight="1" x14ac:dyDescent="0.15">
      <c r="A12" s="5"/>
      <c r="B12" s="23" t="s">
        <v>11</v>
      </c>
      <c r="C12" s="24">
        <v>55493470</v>
      </c>
    </row>
    <row r="13" spans="1:16" s="4" customFormat="1" ht="12.75" customHeight="1" x14ac:dyDescent="0.15">
      <c r="A13" s="3"/>
      <c r="B13" s="19"/>
      <c r="C13" s="20"/>
    </row>
    <row r="14" spans="1:16" s="4" customFormat="1" ht="39" customHeight="1" x14ac:dyDescent="0.15">
      <c r="A14" s="5"/>
      <c r="B14" s="21" t="s">
        <v>3</v>
      </c>
      <c r="C14" s="22">
        <f>SUM(C16:C20)</f>
        <v>2410377765</v>
      </c>
    </row>
    <row r="15" spans="1:16" s="4" customFormat="1" ht="13.5" customHeight="1" x14ac:dyDescent="0.15">
      <c r="A15" s="5"/>
      <c r="B15" s="47" t="s">
        <v>29</v>
      </c>
      <c r="C15" s="48" t="s">
        <v>4</v>
      </c>
    </row>
    <row r="16" spans="1:16" s="4" customFormat="1" ht="24.75" customHeight="1" x14ac:dyDescent="0.25">
      <c r="A16" s="6"/>
      <c r="B16" s="23" t="s">
        <v>22</v>
      </c>
      <c r="C16" s="24">
        <v>1986566471</v>
      </c>
    </row>
    <row r="17" spans="1:3" s="4" customFormat="1" ht="24.75" customHeight="1" x14ac:dyDescent="0.25">
      <c r="A17" s="6"/>
      <c r="B17" s="23" t="s">
        <v>25</v>
      </c>
      <c r="C17" s="24">
        <v>9869154</v>
      </c>
    </row>
    <row r="18" spans="1:3" s="4" customFormat="1" ht="24.75" customHeight="1" x14ac:dyDescent="0.25">
      <c r="A18" s="6"/>
      <c r="B18" s="23" t="s">
        <v>28</v>
      </c>
      <c r="C18" s="24">
        <v>40091954</v>
      </c>
    </row>
    <row r="19" spans="1:3" s="4" customFormat="1" ht="24.75" customHeight="1" x14ac:dyDescent="0.25">
      <c r="A19" s="6"/>
      <c r="B19" s="23" t="s">
        <v>23</v>
      </c>
      <c r="C19" s="24">
        <v>2146353</v>
      </c>
    </row>
    <row r="20" spans="1:3" s="4" customFormat="1" ht="24.75" customHeight="1" x14ac:dyDescent="0.25">
      <c r="A20" s="6"/>
      <c r="B20" s="23" t="s">
        <v>24</v>
      </c>
      <c r="C20" s="24">
        <v>371703833</v>
      </c>
    </row>
    <row r="21" spans="1:3" s="4" customFormat="1" ht="20.25" customHeight="1" x14ac:dyDescent="0.15">
      <c r="A21" s="3"/>
      <c r="B21" s="19"/>
      <c r="C21" s="20"/>
    </row>
    <row r="22" spans="1:3" s="4" customFormat="1" ht="21" customHeight="1" x14ac:dyDescent="0.15">
      <c r="A22" s="5"/>
      <c r="B22" s="61" t="s">
        <v>12</v>
      </c>
      <c r="C22" s="61"/>
    </row>
    <row r="23" spans="1:3" s="4" customFormat="1" ht="30.75" customHeight="1" x14ac:dyDescent="0.15">
      <c r="A23" s="5"/>
      <c r="B23" s="30" t="s">
        <v>33</v>
      </c>
      <c r="C23" s="30" t="s">
        <v>4</v>
      </c>
    </row>
    <row r="24" spans="1:3" s="4" customFormat="1" ht="27.75" customHeight="1" x14ac:dyDescent="0.25">
      <c r="A24" s="29"/>
      <c r="B24" s="31" t="s">
        <v>9</v>
      </c>
      <c r="C24" s="32">
        <f>SUM(C25:C29)</f>
        <v>1920610759</v>
      </c>
    </row>
    <row r="25" spans="1:3" s="4" customFormat="1" ht="27.75" customHeight="1" x14ac:dyDescent="0.25">
      <c r="A25" s="29"/>
      <c r="B25" s="33" t="s">
        <v>13</v>
      </c>
      <c r="C25" s="24">
        <v>1503472460</v>
      </c>
    </row>
    <row r="26" spans="1:3" s="4" customFormat="1" ht="27.75" customHeight="1" x14ac:dyDescent="0.25">
      <c r="A26" s="29"/>
      <c r="B26" s="33" t="s">
        <v>14</v>
      </c>
      <c r="C26" s="24">
        <v>85357632</v>
      </c>
    </row>
    <row r="27" spans="1:3" s="4" customFormat="1" ht="27.75" customHeight="1" x14ac:dyDescent="0.25">
      <c r="A27" s="29"/>
      <c r="B27" s="33" t="s">
        <v>15</v>
      </c>
      <c r="C27" s="24">
        <v>326555130</v>
      </c>
    </row>
    <row r="28" spans="1:3" s="4" customFormat="1" ht="27.75" customHeight="1" x14ac:dyDescent="0.25">
      <c r="A28" s="29"/>
      <c r="B28" s="33" t="s">
        <v>16</v>
      </c>
      <c r="C28" s="24">
        <v>700000</v>
      </c>
    </row>
    <row r="29" spans="1:3" s="4" customFormat="1" ht="27.75" customHeight="1" x14ac:dyDescent="0.25">
      <c r="A29" s="29"/>
      <c r="B29" s="33" t="s">
        <v>17</v>
      </c>
      <c r="C29" s="24">
        <v>4525537</v>
      </c>
    </row>
    <row r="30" spans="1:3" s="4" customFormat="1" ht="27.75" customHeight="1" x14ac:dyDescent="0.25">
      <c r="A30" s="29"/>
      <c r="B30" s="31" t="s">
        <v>10</v>
      </c>
      <c r="C30" s="32">
        <f>SUM(C31:C31)</f>
        <v>434273536</v>
      </c>
    </row>
    <row r="31" spans="1:3" s="4" customFormat="1" ht="27.75" customHeight="1" x14ac:dyDescent="0.25">
      <c r="A31" s="29"/>
      <c r="B31" s="33" t="s">
        <v>18</v>
      </c>
      <c r="C31" s="24">
        <v>434273536</v>
      </c>
    </row>
    <row r="32" spans="1:3" s="4" customFormat="1" ht="27.75" customHeight="1" x14ac:dyDescent="0.25">
      <c r="A32" s="29"/>
      <c r="B32" s="31" t="s">
        <v>11</v>
      </c>
      <c r="C32" s="34">
        <f>SUM(C33:C33)</f>
        <v>55493470</v>
      </c>
    </row>
    <row r="33" spans="1:3" s="4" customFormat="1" ht="27.75" customHeight="1" x14ac:dyDescent="0.15">
      <c r="A33" s="5"/>
      <c r="B33" s="33" t="s">
        <v>19</v>
      </c>
      <c r="C33" s="24">
        <v>55493470</v>
      </c>
    </row>
    <row r="34" spans="1:3" s="4" customFormat="1" ht="18" customHeight="1" x14ac:dyDescent="0.25">
      <c r="B34" s="7"/>
      <c r="C34" s="8"/>
    </row>
    <row r="35" spans="1:3" s="4" customFormat="1" ht="23.25" customHeight="1" x14ac:dyDescent="0.25">
      <c r="A35" s="9"/>
      <c r="B35" s="62" t="s">
        <v>30</v>
      </c>
      <c r="C35" s="62"/>
    </row>
    <row r="36" spans="1:3" s="4" customFormat="1" ht="24.75" customHeight="1" x14ac:dyDescent="0.25">
      <c r="B36" s="35" t="s">
        <v>3</v>
      </c>
      <c r="C36" s="36">
        <f>SUM(C38:C69)</f>
        <v>2410377765</v>
      </c>
    </row>
    <row r="37" spans="1:3" s="4" customFormat="1" ht="24.75" customHeight="1" x14ac:dyDescent="0.25">
      <c r="B37" s="37" t="s">
        <v>20</v>
      </c>
      <c r="C37" s="37" t="s">
        <v>4</v>
      </c>
    </row>
    <row r="38" spans="1:3" s="4" customFormat="1" ht="24.75" customHeight="1" x14ac:dyDescent="0.25">
      <c r="B38" s="33" t="s">
        <v>58</v>
      </c>
      <c r="C38" s="24">
        <v>230971877</v>
      </c>
    </row>
    <row r="39" spans="1:3" s="4" customFormat="1" ht="24.75" customHeight="1" x14ac:dyDescent="0.25">
      <c r="B39" s="33" t="s">
        <v>59</v>
      </c>
      <c r="C39" s="24">
        <v>53542372</v>
      </c>
    </row>
    <row r="40" spans="1:3" s="4" customFormat="1" ht="24.75" customHeight="1" x14ac:dyDescent="0.25">
      <c r="B40" s="33" t="s">
        <v>60</v>
      </c>
      <c r="C40" s="24">
        <v>55024535</v>
      </c>
    </row>
    <row r="41" spans="1:3" s="4" customFormat="1" ht="24.75" customHeight="1" x14ac:dyDescent="0.25">
      <c r="B41" s="33" t="s">
        <v>61</v>
      </c>
      <c r="C41" s="24">
        <v>83649964</v>
      </c>
    </row>
    <row r="42" spans="1:3" s="4" customFormat="1" ht="24.75" customHeight="1" x14ac:dyDescent="0.25">
      <c r="B42" s="33" t="s">
        <v>62</v>
      </c>
      <c r="C42" s="24">
        <v>62730724</v>
      </c>
    </row>
    <row r="43" spans="1:3" s="4" customFormat="1" ht="24.75" customHeight="1" x14ac:dyDescent="0.25">
      <c r="B43" s="33" t="s">
        <v>63</v>
      </c>
      <c r="C43" s="24">
        <v>62393782</v>
      </c>
    </row>
    <row r="44" spans="1:3" s="4" customFormat="1" ht="24.75" customHeight="1" x14ac:dyDescent="0.25">
      <c r="B44" s="33" t="s">
        <v>64</v>
      </c>
      <c r="C44" s="24">
        <v>37163062</v>
      </c>
    </row>
    <row r="45" spans="1:3" s="4" customFormat="1" ht="24.75" customHeight="1" x14ac:dyDescent="0.25">
      <c r="B45" s="33" t="s">
        <v>65</v>
      </c>
      <c r="C45" s="24">
        <v>46315288</v>
      </c>
    </row>
    <row r="46" spans="1:3" s="4" customFormat="1" ht="24.75" customHeight="1" x14ac:dyDescent="0.25">
      <c r="B46" s="33" t="s">
        <v>66</v>
      </c>
      <c r="C46" s="24">
        <v>135269265</v>
      </c>
    </row>
    <row r="47" spans="1:3" s="4" customFormat="1" ht="24.75" customHeight="1" x14ac:dyDescent="0.25">
      <c r="B47" s="33" t="s">
        <v>67</v>
      </c>
      <c r="C47" s="24">
        <v>128752375</v>
      </c>
    </row>
    <row r="48" spans="1:3" s="4" customFormat="1" ht="24.75" customHeight="1" x14ac:dyDescent="0.25">
      <c r="B48" s="33" t="s">
        <v>68</v>
      </c>
      <c r="C48" s="24">
        <v>174674014</v>
      </c>
    </row>
    <row r="49" spans="2:7" s="4" customFormat="1" ht="24.75" customHeight="1" x14ac:dyDescent="0.25">
      <c r="B49" s="33" t="s">
        <v>69</v>
      </c>
      <c r="C49" s="24">
        <v>132975179</v>
      </c>
    </row>
    <row r="50" spans="2:7" s="4" customFormat="1" ht="24.75" customHeight="1" x14ac:dyDescent="0.25">
      <c r="B50" s="33" t="s">
        <v>70</v>
      </c>
      <c r="C50" s="24">
        <v>53675121</v>
      </c>
    </row>
    <row r="51" spans="2:7" s="4" customFormat="1" ht="24.75" customHeight="1" x14ac:dyDescent="0.25">
      <c r="B51" s="33" t="s">
        <v>71</v>
      </c>
      <c r="C51" s="24">
        <v>71126463</v>
      </c>
    </row>
    <row r="52" spans="2:7" s="4" customFormat="1" ht="24.75" customHeight="1" x14ac:dyDescent="0.25">
      <c r="B52" s="33" t="s">
        <v>72</v>
      </c>
      <c r="C52" s="24">
        <v>70909196</v>
      </c>
    </row>
    <row r="53" spans="2:7" s="4" customFormat="1" ht="24.75" customHeight="1" x14ac:dyDescent="0.25">
      <c r="B53" s="33" t="s">
        <v>73</v>
      </c>
      <c r="C53" s="24">
        <v>80678787</v>
      </c>
    </row>
    <row r="54" spans="2:7" s="4" customFormat="1" ht="24.75" customHeight="1" x14ac:dyDescent="0.25">
      <c r="B54" s="33" t="s">
        <v>74</v>
      </c>
      <c r="C54" s="24">
        <v>251584993</v>
      </c>
    </row>
    <row r="55" spans="2:7" s="4" customFormat="1" ht="24.75" customHeight="1" x14ac:dyDescent="0.25">
      <c r="B55" s="33" t="s">
        <v>75</v>
      </c>
      <c r="C55" s="24">
        <v>48592801</v>
      </c>
    </row>
    <row r="56" spans="2:7" s="4" customFormat="1" ht="24.75" customHeight="1" x14ac:dyDescent="0.25">
      <c r="B56" s="33" t="s">
        <v>76</v>
      </c>
      <c r="C56" s="24">
        <v>37361166</v>
      </c>
    </row>
    <row r="57" spans="2:7" s="4" customFormat="1" ht="24.75" customHeight="1" x14ac:dyDescent="0.25">
      <c r="B57" s="33" t="s">
        <v>77</v>
      </c>
      <c r="C57" s="24">
        <v>54464679</v>
      </c>
    </row>
    <row r="58" spans="2:7" s="4" customFormat="1" ht="24.75" customHeight="1" x14ac:dyDescent="0.25">
      <c r="B58" s="33" t="s">
        <v>78</v>
      </c>
      <c r="C58" s="24">
        <v>25566743</v>
      </c>
    </row>
    <row r="59" spans="2:7" s="4" customFormat="1" ht="24.75" customHeight="1" x14ac:dyDescent="0.25">
      <c r="B59" s="33" t="s">
        <v>79</v>
      </c>
      <c r="C59" s="24">
        <v>99849057</v>
      </c>
    </row>
    <row r="60" spans="2:7" s="4" customFormat="1" ht="24.75" customHeight="1" x14ac:dyDescent="0.25">
      <c r="B60" s="33" t="s">
        <v>80</v>
      </c>
      <c r="C60" s="24">
        <v>40119559</v>
      </c>
    </row>
    <row r="61" spans="2:7" s="4" customFormat="1" ht="24.75" customHeight="1" x14ac:dyDescent="0.25">
      <c r="B61" s="33" t="s">
        <v>81</v>
      </c>
      <c r="C61" s="24">
        <v>49369457</v>
      </c>
      <c r="G61" s="11"/>
    </row>
    <row r="62" spans="2:7" s="4" customFormat="1" ht="24.75" customHeight="1" x14ac:dyDescent="0.25">
      <c r="B62" s="33" t="s">
        <v>82</v>
      </c>
      <c r="C62" s="24">
        <v>48204890</v>
      </c>
    </row>
    <row r="63" spans="2:7" s="4" customFormat="1" ht="24.75" customHeight="1" x14ac:dyDescent="0.25">
      <c r="B63" s="33" t="s">
        <v>83</v>
      </c>
      <c r="C63" s="24">
        <v>68314509</v>
      </c>
    </row>
    <row r="64" spans="2:7" s="4" customFormat="1" ht="24.75" customHeight="1" x14ac:dyDescent="0.25">
      <c r="B64" s="33" t="s">
        <v>84</v>
      </c>
      <c r="C64" s="24">
        <v>86632274</v>
      </c>
    </row>
    <row r="65" spans="2:33" s="4" customFormat="1" ht="24.75" customHeight="1" x14ac:dyDescent="0.25">
      <c r="B65" s="33" t="s">
        <v>85</v>
      </c>
      <c r="C65" s="24">
        <v>16456437</v>
      </c>
    </row>
    <row r="66" spans="2:33" s="4" customFormat="1" ht="24.75" customHeight="1" x14ac:dyDescent="0.25">
      <c r="B66" s="33" t="s">
        <v>86</v>
      </c>
      <c r="C66" s="24">
        <v>30074384</v>
      </c>
    </row>
    <row r="67" spans="2:33" s="4" customFormat="1" ht="24.75" customHeight="1" x14ac:dyDescent="0.25">
      <c r="B67" s="33" t="s">
        <v>87</v>
      </c>
      <c r="C67" s="24">
        <v>19461405</v>
      </c>
    </row>
    <row r="68" spans="2:33" s="4" customFormat="1" ht="24.75" customHeight="1" x14ac:dyDescent="0.25">
      <c r="B68" s="33" t="s">
        <v>88</v>
      </c>
      <c r="C68" s="24">
        <v>12414785</v>
      </c>
    </row>
    <row r="69" spans="2:33" s="4" customFormat="1" ht="24.75" customHeight="1" x14ac:dyDescent="0.25">
      <c r="B69" s="33" t="s">
        <v>89</v>
      </c>
      <c r="C69" s="24">
        <v>42058622</v>
      </c>
    </row>
    <row r="70" spans="2:33" s="4" customFormat="1" ht="30.75" customHeight="1" x14ac:dyDescent="0.2">
      <c r="B70" s="38"/>
      <c r="C70" s="39"/>
      <c r="E70" s="11"/>
      <c r="F70" s="11"/>
      <c r="G70" s="11"/>
    </row>
    <row r="71" spans="2:33" s="4" customFormat="1" ht="21.75" customHeight="1" x14ac:dyDescent="0.25">
      <c r="B71" s="62" t="s">
        <v>31</v>
      </c>
      <c r="C71" s="62"/>
    </row>
    <row r="72" spans="2:33" s="4" customFormat="1" ht="19.5" customHeight="1" x14ac:dyDescent="0.25">
      <c r="B72" s="35" t="s">
        <v>3</v>
      </c>
      <c r="C72" s="36">
        <f>SUM(C74:C78)</f>
        <v>1990228043</v>
      </c>
    </row>
    <row r="73" spans="2:33" s="4" customFormat="1" ht="27.75" customHeight="1" x14ac:dyDescent="0.25">
      <c r="B73" s="37" t="s">
        <v>21</v>
      </c>
      <c r="C73" s="37" t="s">
        <v>4</v>
      </c>
      <c r="W73" s="49"/>
      <c r="X73" s="49"/>
      <c r="Y73" s="49"/>
      <c r="Z73" s="49"/>
      <c r="AA73" s="49"/>
      <c r="AB73" s="49"/>
      <c r="AC73" s="49"/>
      <c r="AD73" s="71"/>
      <c r="AE73" s="71"/>
      <c r="AF73" s="71"/>
      <c r="AG73" s="71"/>
    </row>
    <row r="74" spans="2:33" s="4" customFormat="1" ht="21.75" customHeight="1" x14ac:dyDescent="0.25">
      <c r="B74" s="46" t="s">
        <v>22</v>
      </c>
      <c r="C74" s="24">
        <v>1878096294</v>
      </c>
      <c r="W74" s="49"/>
      <c r="X74" s="49"/>
      <c r="Y74" s="49"/>
      <c r="Z74" s="49"/>
      <c r="AA74" s="49"/>
      <c r="AB74" s="49"/>
      <c r="AC74" s="49"/>
      <c r="AD74" s="71"/>
      <c r="AE74" s="71"/>
      <c r="AF74" s="71"/>
      <c r="AG74" s="71"/>
    </row>
    <row r="75" spans="2:33" s="4" customFormat="1" ht="21.75" customHeight="1" x14ac:dyDescent="0.25">
      <c r="B75" s="33" t="s">
        <v>25</v>
      </c>
      <c r="C75" s="24">
        <v>9869154</v>
      </c>
      <c r="V75" s="50"/>
      <c r="W75" s="51" t="s">
        <v>26</v>
      </c>
      <c r="X75" s="51" t="s">
        <v>4</v>
      </c>
      <c r="Y75" s="51" t="s">
        <v>5</v>
      </c>
      <c r="Z75" s="51" t="s">
        <v>6</v>
      </c>
      <c r="AA75" s="51" t="s">
        <v>7</v>
      </c>
      <c r="AB75" s="50" t="s">
        <v>7</v>
      </c>
      <c r="AC75" s="50"/>
      <c r="AD75" s="72"/>
      <c r="AE75" s="71"/>
      <c r="AF75" s="71"/>
      <c r="AG75" s="71"/>
    </row>
    <row r="76" spans="2:33" s="4" customFormat="1" ht="21.75" customHeight="1" x14ac:dyDescent="0.25">
      <c r="B76" s="33" t="s">
        <v>28</v>
      </c>
      <c r="C76" s="24">
        <v>40091954</v>
      </c>
      <c r="V76" s="50"/>
      <c r="W76" s="52" t="s">
        <v>54</v>
      </c>
      <c r="X76" s="53">
        <f>+C100</f>
        <v>1246283895</v>
      </c>
      <c r="Y76" s="53">
        <v>1377470930</v>
      </c>
      <c r="Z76" s="53">
        <v>1047478273</v>
      </c>
      <c r="AA76" s="54">
        <f>+X76/$X$84</f>
        <v>0.62700585603970416</v>
      </c>
      <c r="AB76" s="50">
        <v>0.76043584672962905</v>
      </c>
      <c r="AC76" s="50"/>
      <c r="AD76" s="72"/>
      <c r="AE76" s="71"/>
      <c r="AF76" s="71"/>
      <c r="AG76" s="71"/>
    </row>
    <row r="77" spans="2:33" s="4" customFormat="1" ht="21.75" customHeight="1" x14ac:dyDescent="0.25">
      <c r="B77" s="33" t="s">
        <v>23</v>
      </c>
      <c r="C77" s="24">
        <v>2146353</v>
      </c>
      <c r="E77" s="11"/>
      <c r="G77" s="11"/>
      <c r="V77" s="50"/>
      <c r="W77" s="52" t="s">
        <v>52</v>
      </c>
      <c r="X77" s="53">
        <f>+C98</f>
        <v>508153979</v>
      </c>
      <c r="Y77" s="53">
        <v>747670942</v>
      </c>
      <c r="Z77" s="53">
        <v>502130944</v>
      </c>
      <c r="AA77" s="54">
        <f t="shared" ref="AA77:AA82" si="0">+X77/$X$84</f>
        <v>0.2556524415353027</v>
      </c>
      <c r="AB77" s="50">
        <v>0.67159349894863241</v>
      </c>
      <c r="AC77" s="50"/>
      <c r="AD77" s="72"/>
      <c r="AE77" s="71"/>
      <c r="AF77" s="71"/>
      <c r="AG77" s="71"/>
    </row>
    <row r="78" spans="2:33" s="4" customFormat="1" ht="21.75" customHeight="1" x14ac:dyDescent="0.25">
      <c r="B78" s="46" t="s">
        <v>24</v>
      </c>
      <c r="C78" s="24">
        <v>60024288</v>
      </c>
      <c r="V78" s="50"/>
      <c r="W78" s="52" t="s">
        <v>56</v>
      </c>
      <c r="X78" s="53">
        <f>+C102</f>
        <v>81441966</v>
      </c>
      <c r="Y78" s="53">
        <v>85720357</v>
      </c>
      <c r="Z78" s="53">
        <v>65827813</v>
      </c>
      <c r="AA78" s="54">
        <f t="shared" si="0"/>
        <v>4.0973481093877474E-2</v>
      </c>
      <c r="AB78" s="50">
        <v>0.76793675742624357</v>
      </c>
      <c r="AC78" s="50"/>
      <c r="AD78" s="72"/>
      <c r="AE78" s="71"/>
      <c r="AF78" s="71"/>
      <c r="AG78" s="71"/>
    </row>
    <row r="79" spans="2:33" s="4" customFormat="1" ht="23.25" customHeight="1" x14ac:dyDescent="0.15">
      <c r="B79" s="12"/>
      <c r="C79" s="10"/>
      <c r="V79" s="50"/>
      <c r="W79" s="52" t="s">
        <v>91</v>
      </c>
      <c r="X79" s="53">
        <f>+C83</f>
        <v>46890836</v>
      </c>
      <c r="Y79" s="53">
        <v>65533394</v>
      </c>
      <c r="Z79" s="53">
        <v>25804751</v>
      </c>
      <c r="AA79" s="54">
        <f t="shared" si="0"/>
        <v>2.3590795712398558E-2</v>
      </c>
      <c r="AB79" s="50">
        <v>0.3937649101464209</v>
      </c>
      <c r="AC79" s="50"/>
      <c r="AD79" s="72"/>
      <c r="AE79" s="71"/>
      <c r="AF79" s="71"/>
      <c r="AG79" s="71"/>
    </row>
    <row r="80" spans="2:33" s="4" customFormat="1" ht="25.5" customHeight="1" x14ac:dyDescent="0.25">
      <c r="B80" s="62" t="s">
        <v>32</v>
      </c>
      <c r="C80" s="62"/>
      <c r="V80" s="50"/>
      <c r="W80" s="52" t="s">
        <v>57</v>
      </c>
      <c r="X80" s="53">
        <f>+C103</f>
        <v>55493470</v>
      </c>
      <c r="Y80" s="53">
        <v>64258699</v>
      </c>
      <c r="Z80" s="53">
        <v>35878371</v>
      </c>
      <c r="AA80" s="54">
        <f t="shared" si="0"/>
        <v>2.7918783835334436E-2</v>
      </c>
      <c r="AB80" s="50">
        <v>0.55834262999940287</v>
      </c>
      <c r="AC80" s="50"/>
      <c r="AD80" s="72"/>
      <c r="AE80" s="71"/>
      <c r="AF80" s="71"/>
      <c r="AG80" s="71"/>
    </row>
    <row r="81" spans="2:33" s="4" customFormat="1" ht="19.5" customHeight="1" x14ac:dyDescent="0.25">
      <c r="B81" s="35" t="s">
        <v>3</v>
      </c>
      <c r="C81" s="36">
        <f>SUM(C83:C103)</f>
        <v>1990228043</v>
      </c>
      <c r="V81" s="50"/>
      <c r="W81" s="52" t="s">
        <v>47</v>
      </c>
      <c r="X81" s="53">
        <f>+C93</f>
        <v>36387504</v>
      </c>
      <c r="Y81" s="53">
        <v>41820667</v>
      </c>
      <c r="Z81" s="53">
        <v>7989823</v>
      </c>
      <c r="AA81" s="54">
        <f t="shared" si="0"/>
        <v>1.8306565772213689E-2</v>
      </c>
      <c r="AB81" s="50">
        <v>0.19104963103529649</v>
      </c>
      <c r="AC81" s="50"/>
      <c r="AD81" s="72"/>
      <c r="AE81" s="71"/>
      <c r="AF81" s="71"/>
      <c r="AG81" s="71"/>
    </row>
    <row r="82" spans="2:33" s="4" customFormat="1" ht="27" customHeight="1" x14ac:dyDescent="0.25">
      <c r="B82" s="37" t="s">
        <v>26</v>
      </c>
      <c r="C82" s="37" t="s">
        <v>4</v>
      </c>
      <c r="V82" s="50"/>
      <c r="W82" s="52" t="s">
        <v>42</v>
      </c>
      <c r="X82" s="53">
        <f>+C88</f>
        <v>8878884</v>
      </c>
      <c r="Y82" s="53">
        <v>23107306</v>
      </c>
      <c r="Z82" s="53">
        <v>12800095</v>
      </c>
      <c r="AA82" s="54">
        <f t="shared" si="0"/>
        <v>4.4669695929090321E-3</v>
      </c>
      <c r="AB82" s="50">
        <v>0.55394146768991592</v>
      </c>
      <c r="AC82" s="50"/>
      <c r="AD82" s="72"/>
      <c r="AE82" s="71"/>
      <c r="AF82" s="71"/>
      <c r="AG82" s="71"/>
    </row>
    <row r="83" spans="2:33" s="4" customFormat="1" ht="24" customHeight="1" x14ac:dyDescent="0.25">
      <c r="B83" s="33" t="s">
        <v>37</v>
      </c>
      <c r="C83" s="24">
        <v>46890836</v>
      </c>
      <c r="V83" s="50"/>
      <c r="W83" s="50" t="s">
        <v>90</v>
      </c>
      <c r="X83" s="55">
        <f>+C84+C85+C86+C87+C89+C90+C91+C92+C94+C95+C96+C97+C99</f>
        <v>4144514</v>
      </c>
      <c r="Y83" s="55">
        <v>32639795</v>
      </c>
      <c r="Z83" s="55">
        <v>10251624</v>
      </c>
      <c r="AA83" s="54">
        <f>+X83/$X$84</f>
        <v>2.0851064182599729E-3</v>
      </c>
      <c r="AB83" s="50">
        <v>0.31408359029215716</v>
      </c>
      <c r="AC83" s="50"/>
      <c r="AD83" s="72"/>
      <c r="AE83" s="71"/>
      <c r="AF83" s="71"/>
      <c r="AG83" s="71"/>
    </row>
    <row r="84" spans="2:33" s="4" customFormat="1" ht="24" customHeight="1" x14ac:dyDescent="0.25">
      <c r="B84" s="33" t="s">
        <v>38</v>
      </c>
      <c r="C84" s="24">
        <v>2134963</v>
      </c>
      <c r="V84" s="50"/>
      <c r="W84" s="56"/>
      <c r="X84" s="74">
        <f>SUM(X76:X83)</f>
        <v>1987675048</v>
      </c>
      <c r="Y84" s="56"/>
      <c r="Z84" s="56"/>
      <c r="AA84" s="56"/>
      <c r="AB84" s="50"/>
      <c r="AC84" s="50"/>
      <c r="AD84" s="72"/>
      <c r="AE84" s="71"/>
      <c r="AF84" s="71"/>
      <c r="AG84" s="71"/>
    </row>
    <row r="85" spans="2:33" s="4" customFormat="1" ht="24" customHeight="1" x14ac:dyDescent="0.25">
      <c r="B85" s="33" t="s">
        <v>39</v>
      </c>
      <c r="C85" s="24">
        <v>388508</v>
      </c>
      <c r="V85" s="50"/>
      <c r="W85" s="56"/>
      <c r="X85" s="56"/>
      <c r="Y85" s="56"/>
      <c r="Z85" s="56"/>
      <c r="AA85" s="56"/>
      <c r="AB85" s="50"/>
      <c r="AC85" s="50"/>
      <c r="AD85" s="72"/>
      <c r="AE85" s="71"/>
      <c r="AF85" s="71"/>
      <c r="AG85" s="71"/>
    </row>
    <row r="86" spans="2:33" s="4" customFormat="1" ht="24" customHeight="1" x14ac:dyDescent="0.25">
      <c r="B86" s="33" t="s">
        <v>40</v>
      </c>
      <c r="C86" s="24">
        <v>78624</v>
      </c>
      <c r="V86" s="50"/>
      <c r="W86" s="56"/>
      <c r="X86" s="56"/>
      <c r="Y86" s="56"/>
      <c r="Z86" s="56"/>
      <c r="AA86" s="56"/>
      <c r="AB86" s="50"/>
      <c r="AC86" s="50"/>
      <c r="AD86" s="72"/>
      <c r="AE86" s="71"/>
      <c r="AF86" s="71"/>
      <c r="AG86" s="71"/>
    </row>
    <row r="87" spans="2:33" s="4" customFormat="1" ht="24" customHeight="1" x14ac:dyDescent="0.25">
      <c r="B87" s="33" t="s">
        <v>41</v>
      </c>
      <c r="C87" s="24">
        <v>73212</v>
      </c>
      <c r="V87" s="57"/>
      <c r="W87" s="56"/>
      <c r="X87" s="56"/>
      <c r="Y87" s="56"/>
      <c r="Z87" s="56"/>
      <c r="AA87" s="56"/>
      <c r="AB87" s="50"/>
      <c r="AC87" s="50"/>
      <c r="AD87" s="72"/>
      <c r="AE87" s="71"/>
      <c r="AF87" s="71"/>
      <c r="AG87" s="71"/>
    </row>
    <row r="88" spans="2:33" s="4" customFormat="1" ht="24" customHeight="1" x14ac:dyDescent="0.25">
      <c r="B88" s="33" t="s">
        <v>42</v>
      </c>
      <c r="C88" s="24">
        <v>8878884</v>
      </c>
      <c r="V88" s="57"/>
      <c r="W88" s="73"/>
      <c r="X88" s="73"/>
      <c r="Y88" s="73"/>
      <c r="Z88" s="73"/>
      <c r="AA88" s="73"/>
      <c r="AB88" s="72"/>
      <c r="AC88" s="72"/>
      <c r="AD88" s="72"/>
      <c r="AE88" s="71"/>
      <c r="AF88" s="71"/>
      <c r="AG88" s="71"/>
    </row>
    <row r="89" spans="2:33" s="4" customFormat="1" ht="24" customHeight="1" x14ac:dyDescent="0.25">
      <c r="B89" s="33" t="s">
        <v>43</v>
      </c>
      <c r="C89" s="24">
        <v>49443</v>
      </c>
      <c r="V89" s="57"/>
      <c r="W89" s="73"/>
      <c r="X89" s="73"/>
      <c r="Y89" s="73"/>
      <c r="Z89" s="73"/>
      <c r="AA89" s="73"/>
      <c r="AB89" s="72"/>
      <c r="AC89" s="72"/>
      <c r="AD89" s="72"/>
      <c r="AE89" s="71"/>
      <c r="AF89" s="71"/>
      <c r="AG89" s="71"/>
    </row>
    <row r="90" spans="2:33" s="4" customFormat="1" ht="24" customHeight="1" x14ac:dyDescent="0.25">
      <c r="B90" s="33" t="s">
        <v>44</v>
      </c>
      <c r="C90" s="24">
        <v>1441</v>
      </c>
      <c r="V90" s="57"/>
      <c r="W90" s="73"/>
      <c r="X90" s="73"/>
      <c r="Y90" s="73"/>
      <c r="Z90" s="73"/>
      <c r="AA90" s="73"/>
      <c r="AB90" s="72"/>
      <c r="AC90" s="72"/>
      <c r="AD90" s="72"/>
      <c r="AE90" s="71"/>
      <c r="AF90" s="71"/>
      <c r="AG90" s="71"/>
    </row>
    <row r="91" spans="2:33" s="4" customFormat="1" ht="24" customHeight="1" x14ac:dyDescent="0.25">
      <c r="B91" s="33" t="s">
        <v>45</v>
      </c>
      <c r="C91" s="24">
        <v>12030</v>
      </c>
      <c r="V91" s="57"/>
      <c r="W91" s="58"/>
      <c r="X91" s="58"/>
      <c r="Y91" s="58"/>
      <c r="Z91" s="58"/>
      <c r="AA91" s="58"/>
      <c r="AB91" s="57"/>
      <c r="AC91" s="57"/>
      <c r="AD91" s="57"/>
    </row>
    <row r="92" spans="2:33" s="4" customFormat="1" ht="24" customHeight="1" x14ac:dyDescent="0.25">
      <c r="B92" s="33" t="s">
        <v>46</v>
      </c>
      <c r="C92" s="24">
        <v>3564</v>
      </c>
      <c r="W92"/>
      <c r="X92"/>
      <c r="Y92"/>
      <c r="Z92"/>
      <c r="AA92"/>
    </row>
    <row r="93" spans="2:33" s="4" customFormat="1" ht="24" customHeight="1" x14ac:dyDescent="0.25">
      <c r="B93" s="33" t="s">
        <v>47</v>
      </c>
      <c r="C93" s="24">
        <v>36387504</v>
      </c>
      <c r="W93"/>
      <c r="X93"/>
      <c r="Y93"/>
      <c r="Z93"/>
      <c r="AA93"/>
    </row>
    <row r="94" spans="2:33" s="4" customFormat="1" ht="24" customHeight="1" x14ac:dyDescent="0.25">
      <c r="B94" s="33" t="s">
        <v>48</v>
      </c>
      <c r="C94" s="24">
        <v>0</v>
      </c>
      <c r="W94"/>
      <c r="X94"/>
      <c r="Y94"/>
      <c r="Z94"/>
      <c r="AA94"/>
    </row>
    <row r="95" spans="2:33" s="4" customFormat="1" ht="24" customHeight="1" x14ac:dyDescent="0.25">
      <c r="B95" s="33" t="s">
        <v>49</v>
      </c>
      <c r="C95" s="24">
        <v>1156446</v>
      </c>
      <c r="W95"/>
      <c r="X95"/>
      <c r="Y95"/>
      <c r="Z95"/>
      <c r="AA95"/>
    </row>
    <row r="96" spans="2:33" s="4" customFormat="1" ht="24" customHeight="1" x14ac:dyDescent="0.25">
      <c r="B96" s="33" t="s">
        <v>50</v>
      </c>
      <c r="C96" s="24">
        <v>207513</v>
      </c>
      <c r="W96"/>
      <c r="X96"/>
      <c r="Y96"/>
      <c r="Z96"/>
      <c r="AA96"/>
    </row>
    <row r="97" spans="2:27" s="4" customFormat="1" ht="24" customHeight="1" x14ac:dyDescent="0.25">
      <c r="B97" s="33" t="s">
        <v>51</v>
      </c>
      <c r="C97" s="24">
        <v>18940</v>
      </c>
      <c r="W97"/>
      <c r="X97"/>
      <c r="Y97"/>
      <c r="Z97"/>
      <c r="AA97"/>
    </row>
    <row r="98" spans="2:27" s="4" customFormat="1" ht="24" customHeight="1" x14ac:dyDescent="0.25">
      <c r="B98" s="33" t="s">
        <v>52</v>
      </c>
      <c r="C98" s="24">
        <v>508153979</v>
      </c>
      <c r="W98"/>
      <c r="X98"/>
      <c r="Y98"/>
      <c r="Z98"/>
      <c r="AA98"/>
    </row>
    <row r="99" spans="2:27" s="4" customFormat="1" ht="24" customHeight="1" x14ac:dyDescent="0.25">
      <c r="B99" s="33" t="s">
        <v>53</v>
      </c>
      <c r="C99" s="24">
        <v>19830</v>
      </c>
    </row>
    <row r="100" spans="2:27" s="4" customFormat="1" ht="24" customHeight="1" x14ac:dyDescent="0.25">
      <c r="B100" s="33" t="s">
        <v>54</v>
      </c>
      <c r="C100" s="24">
        <v>1246283895</v>
      </c>
    </row>
    <row r="101" spans="2:27" s="4" customFormat="1" ht="24" customHeight="1" x14ac:dyDescent="0.25">
      <c r="B101" s="33" t="s">
        <v>55</v>
      </c>
      <c r="C101" s="24">
        <v>2552995</v>
      </c>
    </row>
    <row r="102" spans="2:27" s="4" customFormat="1" ht="24" customHeight="1" x14ac:dyDescent="0.25">
      <c r="B102" s="33" t="s">
        <v>56</v>
      </c>
      <c r="C102" s="24">
        <v>81441966</v>
      </c>
    </row>
    <row r="103" spans="2:27" s="4" customFormat="1" ht="24" customHeight="1" x14ac:dyDescent="0.25">
      <c r="B103" s="33" t="s">
        <v>57</v>
      </c>
      <c r="C103" s="24">
        <v>55493470</v>
      </c>
    </row>
    <row r="104" spans="2:27" s="4" customFormat="1" ht="26.25" customHeight="1" x14ac:dyDescent="0.2">
      <c r="B104" s="40"/>
      <c r="C104" s="41"/>
    </row>
    <row r="105" spans="2:27" s="4" customFormat="1" ht="26.25" customHeight="1" x14ac:dyDescent="0.25">
      <c r="B105" s="62" t="s">
        <v>34</v>
      </c>
      <c r="C105" s="62"/>
    </row>
    <row r="106" spans="2:27" s="4" customFormat="1" ht="21" customHeight="1" x14ac:dyDescent="0.25">
      <c r="B106" s="42" t="s">
        <v>27</v>
      </c>
      <c r="C106" s="43">
        <f>SUM(C108:C117)</f>
        <v>420149722</v>
      </c>
    </row>
    <row r="107" spans="2:27" s="4" customFormat="1" ht="29.25" customHeight="1" x14ac:dyDescent="0.25">
      <c r="B107" s="37" t="s">
        <v>20</v>
      </c>
      <c r="C107" s="37" t="s">
        <v>4</v>
      </c>
    </row>
    <row r="108" spans="2:27" s="4" customFormat="1" ht="26.25" customHeight="1" x14ac:dyDescent="0.25">
      <c r="B108" s="46" t="s">
        <v>58</v>
      </c>
      <c r="C108" s="24">
        <v>156758588</v>
      </c>
    </row>
    <row r="109" spans="2:27" s="4" customFormat="1" ht="26.25" customHeight="1" x14ac:dyDescent="0.25">
      <c r="B109" s="46" t="s">
        <v>59</v>
      </c>
      <c r="C109" s="24">
        <v>49092375</v>
      </c>
    </row>
    <row r="110" spans="2:27" s="4" customFormat="1" ht="26.25" customHeight="1" x14ac:dyDescent="0.25">
      <c r="B110" s="46" t="s">
        <v>60</v>
      </c>
      <c r="C110" s="24">
        <v>53107248</v>
      </c>
    </row>
    <row r="111" spans="2:27" s="4" customFormat="1" ht="26.25" customHeight="1" x14ac:dyDescent="0.25">
      <c r="B111" s="33" t="s">
        <v>61</v>
      </c>
      <c r="C111" s="24">
        <v>78724112</v>
      </c>
    </row>
    <row r="112" spans="2:27" s="4" customFormat="1" ht="26.25" customHeight="1" x14ac:dyDescent="0.25">
      <c r="B112" s="33" t="s">
        <v>62</v>
      </c>
      <c r="C112" s="24">
        <v>35266806</v>
      </c>
    </row>
    <row r="113" spans="2:3" s="4" customFormat="1" ht="26.25" customHeight="1" x14ac:dyDescent="0.25">
      <c r="B113" s="33" t="s">
        <v>63</v>
      </c>
      <c r="C113" s="24">
        <v>47200593</v>
      </c>
    </row>
    <row r="114" spans="2:3" s="4" customFormat="1" ht="26.25" customHeight="1" x14ac:dyDescent="0.25">
      <c r="B114" s="33" t="s">
        <v>79</v>
      </c>
      <c r="C114" s="24">
        <v>0</v>
      </c>
    </row>
    <row r="115" spans="2:3" s="4" customFormat="1" ht="26.25" customHeight="1" x14ac:dyDescent="0.25">
      <c r="B115" s="33" t="s">
        <v>83</v>
      </c>
      <c r="C115" s="24">
        <v>0</v>
      </c>
    </row>
    <row r="116" spans="2:3" s="4" customFormat="1" ht="26.25" customHeight="1" x14ac:dyDescent="0.25">
      <c r="B116" s="33" t="s">
        <v>84</v>
      </c>
      <c r="C116" s="24">
        <v>0</v>
      </c>
    </row>
    <row r="117" spans="2:3" s="4" customFormat="1" ht="26.25" customHeight="1" x14ac:dyDescent="0.25">
      <c r="B117" s="33" t="s">
        <v>85</v>
      </c>
      <c r="C117" s="24">
        <v>0</v>
      </c>
    </row>
    <row r="118" spans="2:3" s="4" customFormat="1" ht="20.25" customHeight="1" x14ac:dyDescent="0.25">
      <c r="B118"/>
      <c r="C118"/>
    </row>
    <row r="119" spans="2:3" s="13" customFormat="1" ht="15" x14ac:dyDescent="0.25">
      <c r="B119"/>
      <c r="C119"/>
    </row>
    <row r="120" spans="2:3" s="13" customFormat="1" ht="27.75" customHeight="1" x14ac:dyDescent="0.2">
      <c r="B120" s="63" t="s">
        <v>35</v>
      </c>
      <c r="C120" s="64"/>
    </row>
    <row r="121" spans="2:3" s="13" customFormat="1" ht="18" customHeight="1" x14ac:dyDescent="0.2">
      <c r="B121" s="42" t="s">
        <v>27</v>
      </c>
      <c r="C121" s="43">
        <f>SUM(C123:C126)</f>
        <v>420149722</v>
      </c>
    </row>
    <row r="122" spans="2:3" ht="29.25" customHeight="1" x14ac:dyDescent="0.15">
      <c r="B122" s="37" t="s">
        <v>21</v>
      </c>
      <c r="C122" s="37" t="s">
        <v>4</v>
      </c>
    </row>
    <row r="123" spans="2:3" s="14" customFormat="1" ht="27.75" customHeight="1" x14ac:dyDescent="0.25">
      <c r="B123" s="33" t="s">
        <v>22</v>
      </c>
      <c r="C123" s="24">
        <v>108470177</v>
      </c>
    </row>
    <row r="124" spans="2:3" s="14" customFormat="1" ht="27.75" customHeight="1" x14ac:dyDescent="0.25">
      <c r="B124" s="33" t="s">
        <v>28</v>
      </c>
      <c r="C124" s="24">
        <v>0</v>
      </c>
    </row>
    <row r="125" spans="2:3" s="14" customFormat="1" ht="27.75" customHeight="1" x14ac:dyDescent="0.25">
      <c r="B125" s="33" t="s">
        <v>23</v>
      </c>
      <c r="C125" s="24">
        <v>0</v>
      </c>
    </row>
    <row r="126" spans="2:3" s="14" customFormat="1" ht="27.75" customHeight="1" x14ac:dyDescent="0.25">
      <c r="B126" s="33" t="s">
        <v>24</v>
      </c>
      <c r="C126" s="24">
        <v>311679545</v>
      </c>
    </row>
    <row r="127" spans="2:3" s="14" customFormat="1" ht="11.25" customHeight="1" x14ac:dyDescent="0.25">
      <c r="B127" s="44"/>
      <c r="C127" s="45"/>
    </row>
    <row r="128" spans="2:3" ht="27" customHeight="1" x14ac:dyDescent="0.15">
      <c r="B128" s="65" t="s">
        <v>36</v>
      </c>
      <c r="C128" s="65"/>
    </row>
    <row r="129" spans="2:3" ht="23.25" customHeight="1" x14ac:dyDescent="0.15">
      <c r="B129" s="42" t="s">
        <v>3</v>
      </c>
      <c r="C129" s="43">
        <f>SUM(C131:C139)</f>
        <v>420149722</v>
      </c>
    </row>
    <row r="130" spans="2:3" ht="30" customHeight="1" x14ac:dyDescent="0.15">
      <c r="B130" s="37" t="s">
        <v>26</v>
      </c>
      <c r="C130" s="37" t="s">
        <v>4</v>
      </c>
    </row>
    <row r="131" spans="2:3" ht="25.5" customHeight="1" x14ac:dyDescent="0.15">
      <c r="B131" s="46" t="s">
        <v>37</v>
      </c>
      <c r="C131" s="24">
        <v>13734581</v>
      </c>
    </row>
    <row r="132" spans="2:3" ht="25.5" customHeight="1" x14ac:dyDescent="0.15">
      <c r="B132" s="33" t="s">
        <v>42</v>
      </c>
      <c r="C132" s="24">
        <v>42504241</v>
      </c>
    </row>
    <row r="133" spans="2:3" ht="25.5" customHeight="1" x14ac:dyDescent="0.15">
      <c r="B133" s="33" t="s">
        <v>43</v>
      </c>
      <c r="C133" s="24">
        <v>8557479</v>
      </c>
    </row>
    <row r="134" spans="2:3" ht="25.5" customHeight="1" x14ac:dyDescent="0.15">
      <c r="B134" s="33" t="s">
        <v>44</v>
      </c>
      <c r="C134" s="24">
        <v>2801684</v>
      </c>
    </row>
    <row r="135" spans="2:3" ht="25.5" customHeight="1" x14ac:dyDescent="0.15">
      <c r="B135" s="33" t="s">
        <v>47</v>
      </c>
      <c r="C135" s="24">
        <v>99111373</v>
      </c>
    </row>
    <row r="136" spans="2:3" ht="25.5" customHeight="1" x14ac:dyDescent="0.15">
      <c r="B136" s="33" t="s">
        <v>49</v>
      </c>
      <c r="C136" s="24">
        <v>4000000</v>
      </c>
    </row>
    <row r="137" spans="2:3" ht="25.5" customHeight="1" x14ac:dyDescent="0.15">
      <c r="B137" s="33" t="s">
        <v>50</v>
      </c>
      <c r="C137" s="24">
        <v>49082406</v>
      </c>
    </row>
    <row r="138" spans="2:3" ht="25.5" customHeight="1" x14ac:dyDescent="0.15">
      <c r="B138" s="33" t="s">
        <v>52</v>
      </c>
      <c r="C138" s="24">
        <v>89984388</v>
      </c>
    </row>
    <row r="139" spans="2:3" ht="25.5" customHeight="1" x14ac:dyDescent="0.15">
      <c r="B139" s="33" t="s">
        <v>54</v>
      </c>
      <c r="C139" s="24">
        <v>110373570</v>
      </c>
    </row>
    <row r="140" spans="2:3" customFormat="1" ht="25.5" customHeight="1" x14ac:dyDescent="0.25"/>
    <row r="141" spans="2:3" customFormat="1" ht="36" customHeight="1" x14ac:dyDescent="0.25"/>
    <row r="142" spans="2:3" customFormat="1" ht="33.75" customHeight="1" x14ac:dyDescent="0.25"/>
    <row r="143" spans="2:3" customFormat="1" ht="24.75" customHeight="1" x14ac:dyDescent="0.25"/>
    <row r="144" spans="2:3" customFormat="1" ht="32.25" customHeight="1" x14ac:dyDescent="0.25"/>
    <row r="145" customFormat="1" ht="21.75" customHeight="1" x14ac:dyDescent="0.25"/>
    <row r="146" customFormat="1" ht="21" customHeight="1" x14ac:dyDescent="0.25"/>
    <row r="147" customFormat="1" ht="21" customHeight="1" x14ac:dyDescent="0.25"/>
    <row r="148" customFormat="1" ht="21" customHeight="1" x14ac:dyDescent="0.25"/>
    <row r="149" customFormat="1" ht="21" customHeight="1" x14ac:dyDescent="0.25"/>
    <row r="150" customFormat="1" ht="21" customHeight="1" x14ac:dyDescent="0.25"/>
    <row r="151" customFormat="1" ht="21" customHeight="1" x14ac:dyDescent="0.25"/>
    <row r="152" customFormat="1" ht="21" customHeight="1" x14ac:dyDescent="0.25"/>
    <row r="153" customFormat="1" ht="21" customHeight="1" x14ac:dyDescent="0.25"/>
    <row r="154" customFormat="1" ht="21" customHeight="1" x14ac:dyDescent="0.25"/>
    <row r="155" customFormat="1" ht="22.5" customHeight="1" x14ac:dyDescent="0.25"/>
    <row r="156" customFormat="1" ht="22.5" customHeight="1" x14ac:dyDescent="0.25"/>
    <row r="157" customFormat="1" ht="27" customHeight="1" x14ac:dyDescent="0.25"/>
    <row r="158" customFormat="1" ht="21" customHeight="1" x14ac:dyDescent="0.25"/>
    <row r="159" customFormat="1" ht="27" customHeight="1" x14ac:dyDescent="0.25"/>
    <row r="160" customFormat="1" ht="28.5" customHeight="1" x14ac:dyDescent="0.25"/>
    <row r="161" customFormat="1" ht="30.75" customHeight="1" x14ac:dyDescent="0.25"/>
    <row r="162" customFormat="1" ht="30.75" customHeight="1" x14ac:dyDescent="0.25"/>
    <row r="163" customFormat="1" ht="30.75" customHeight="1" x14ac:dyDescent="0.25"/>
    <row r="164" customFormat="1" ht="30.75" customHeight="1" x14ac:dyDescent="0.25"/>
    <row r="165" customFormat="1" ht="30.75" customHeight="1" x14ac:dyDescent="0.25"/>
    <row r="166" customFormat="1" ht="30.75" customHeight="1" x14ac:dyDescent="0.25"/>
    <row r="167" customFormat="1" ht="30.75" customHeight="1" x14ac:dyDescent="0.25"/>
    <row r="168" customFormat="1" ht="30.75" customHeight="1" x14ac:dyDescent="0.25"/>
    <row r="169" customFormat="1" ht="30.75" customHeight="1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spans="1:3" customFormat="1" ht="15" x14ac:dyDescent="0.25"/>
    <row r="210" spans="1:3" customFormat="1" ht="15" x14ac:dyDescent="0.25"/>
    <row r="211" spans="1:3" customFormat="1" ht="15" x14ac:dyDescent="0.25"/>
    <row r="212" spans="1:3" customFormat="1" ht="15" x14ac:dyDescent="0.25"/>
    <row r="213" spans="1:3" customFormat="1" ht="15" x14ac:dyDescent="0.25"/>
    <row r="214" spans="1:3" customFormat="1" ht="15" x14ac:dyDescent="0.25"/>
    <row r="215" spans="1:3" customFormat="1" ht="15" x14ac:dyDescent="0.25"/>
    <row r="216" spans="1:3" customFormat="1" ht="15" x14ac:dyDescent="0.25"/>
    <row r="217" spans="1:3" customFormat="1" ht="15" x14ac:dyDescent="0.25"/>
    <row r="218" spans="1:3" customFormat="1" ht="15" x14ac:dyDescent="0.25"/>
    <row r="219" spans="1:3" customFormat="1" ht="15" x14ac:dyDescent="0.25"/>
    <row r="220" spans="1:3" customFormat="1" ht="15" x14ac:dyDescent="0.25"/>
    <row r="221" spans="1:3" customFormat="1" ht="15" x14ac:dyDescent="0.25"/>
    <row r="222" spans="1:3" customFormat="1" ht="15" x14ac:dyDescent="0.25"/>
    <row r="223" spans="1:3" x14ac:dyDescent="0.15">
      <c r="A223" s="59"/>
      <c r="B223" s="59"/>
      <c r="C223" s="60"/>
    </row>
  </sheetData>
  <sortState ref="W151:Z164">
    <sortCondition descending="1" ref="Y150"/>
  </sortState>
  <mergeCells count="12">
    <mergeCell ref="B1:C1"/>
    <mergeCell ref="B2:C2"/>
    <mergeCell ref="B3:C3"/>
    <mergeCell ref="B5:C5"/>
    <mergeCell ref="B6:B7"/>
    <mergeCell ref="B22:C22"/>
    <mergeCell ref="B35:C35"/>
    <mergeCell ref="B71:C71"/>
    <mergeCell ref="B80:C80"/>
    <mergeCell ref="B105:C105"/>
    <mergeCell ref="B120:C120"/>
    <mergeCell ref="B128:C12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0" max="16383" man="1"/>
  </rowBreaks>
  <colBreaks count="1" manualBreakCount="1">
    <brk id="3" max="1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PIA</vt:lpstr>
      <vt:lpstr>PIA!Área_de_impresión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2022-10-19T22:33:20Z</cp:lastPrinted>
  <dcterms:created xsi:type="dcterms:W3CDTF">2019-08-01T14:18:15Z</dcterms:created>
  <dcterms:modified xsi:type="dcterms:W3CDTF">2022-10-24T15:26:06Z</dcterms:modified>
</cp:coreProperties>
</file>