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drawings/drawing3.xml" ContentType="application/vnd.openxmlformats-officedocument.drawingml.chartshapes+xml"/>
  <Override PartName="/xl/charts/chart3.xml" ContentType="application/vnd.openxmlformats-officedocument.drawingml.chart+xml"/>
  <Override PartName="/xl/drawings/drawing4.xml" ContentType="application/vnd.openxmlformats-officedocument.drawingml.chartshapes+xml"/>
  <Override PartName="/xl/charts/chart4.xml" ContentType="application/vnd.openxmlformats-officedocument.drawingml.chart+xml"/>
  <Override PartName="/xl/drawings/drawing5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50" windowWidth="14910" windowHeight="12270"/>
  </bookViews>
  <sheets>
    <sheet name="PIA" sheetId="5" r:id="rId1"/>
  </sheets>
  <definedNames>
    <definedName name="_xlnm.Print_Area" localSheetId="0">PIA!$A$1:$U$139</definedName>
  </definedNames>
  <calcPr calcId="145621"/>
</workbook>
</file>

<file path=xl/calcChain.xml><?xml version="1.0" encoding="utf-8"?>
<calcChain xmlns="http://schemas.openxmlformats.org/spreadsheetml/2006/main">
  <c r="X83" i="5" l="1"/>
  <c r="X82" i="5"/>
  <c r="X81" i="5"/>
  <c r="X80" i="5"/>
  <c r="X79" i="5"/>
  <c r="X78" i="5"/>
  <c r="X77" i="5"/>
  <c r="X76" i="5"/>
  <c r="X84" i="5" l="1"/>
  <c r="AA83" i="5" s="1"/>
  <c r="C32" i="5"/>
  <c r="C30" i="5"/>
  <c r="C24" i="5"/>
  <c r="C129" i="5"/>
  <c r="C121" i="5"/>
  <c r="C106" i="5"/>
  <c r="C81" i="5"/>
  <c r="C72" i="5"/>
  <c r="C36" i="5"/>
  <c r="C14" i="5"/>
  <c r="C7" i="5"/>
  <c r="AA80" i="5" l="1"/>
  <c r="AA76" i="5"/>
  <c r="AA82" i="5"/>
  <c r="AA77" i="5"/>
  <c r="AA81" i="5"/>
  <c r="AA79" i="5"/>
  <c r="AA78" i="5"/>
</calcChain>
</file>

<file path=xl/sharedStrings.xml><?xml version="1.0" encoding="utf-8"?>
<sst xmlns="http://schemas.openxmlformats.org/spreadsheetml/2006/main" count="151" uniqueCount="93">
  <si>
    <t>GOBIERNO REGIONAL CAJAMARCA</t>
  </si>
  <si>
    <t>GERENCIA REGIONAL DE PLANEAMIENTO, PRESUPUESTO Y ACONDICIONAMIENTO TERRITORIAL</t>
  </si>
  <si>
    <t>SUB GERENCIA DE PRESUPUESTO Y TRIBUTACIÓN</t>
  </si>
  <si>
    <t>Pliego 445: GOBIERNO REGIONAL DEL DEPARTAMENTO DE CAJAMARCA</t>
  </si>
  <si>
    <t>PIA</t>
  </si>
  <si>
    <t>PIM</t>
  </si>
  <si>
    <t>Devengado </t>
  </si>
  <si>
    <t>Avance % </t>
  </si>
  <si>
    <t>EJECUCIÓN POR CATEGORÍAS DE GASTO</t>
  </si>
  <si>
    <t>GASTOS CORRIENTES</t>
  </si>
  <si>
    <t>GASTOS DE CAPITAL</t>
  </si>
  <si>
    <t>SERVICIO DE DEUDA</t>
  </si>
  <si>
    <t>DESAGREGADOS</t>
  </si>
  <si>
    <t>21: PERSONAL Y OBLIGACIONES SOCIALES</t>
  </si>
  <si>
    <t>22: PENSIONES Y OTRAS PRESTACIONES SOCIALES</t>
  </si>
  <si>
    <t>23: BIENES Y SERVICIOS</t>
  </si>
  <si>
    <t>24: DONACIONES Y TRANSFERENCIAS</t>
  </si>
  <si>
    <t>25: OTROS GASTOS</t>
  </si>
  <si>
    <t>26: ADQUISICION DE ACTIVOS NO FINANCIEROS</t>
  </si>
  <si>
    <t>28: SERVICIO DE LA DEUDA PUBLICA</t>
  </si>
  <si>
    <t>Unidad Ejecutora</t>
  </si>
  <si>
    <t>Fuente de Financiamiento</t>
  </si>
  <si>
    <t>1: RECURSOS ORDINARIOS</t>
  </si>
  <si>
    <t>4: DONACIONES Y TRANSFERENCIAS</t>
  </si>
  <si>
    <t>5: RECURSOS DETERMINADOS</t>
  </si>
  <si>
    <t>2: RECURSOS DIRECTAMENTE RECAUDADOS</t>
  </si>
  <si>
    <t>Función</t>
  </si>
  <si>
    <t>Pliego 445: GOBIERNO REGIONAL CAJAMARCA</t>
  </si>
  <si>
    <t>3: RECURSOS POR OPERACIONES OFICIALES DE CREDITO</t>
  </si>
  <si>
    <t>EJECUCIÓN TOTAL POR FUENTES DE FINANCIAMIENTO</t>
  </si>
  <si>
    <t>DESAGREGADOS - PRESUPUESTO TOTAL  POR UNIDAD EJECUTORA</t>
  </si>
  <si>
    <t>PRESUPUESTO DE ACTIVIDADES -  DESAGREGADO POR FUENTE DE FINANCIAMIENTO</t>
  </si>
  <si>
    <t>PRESUPUESTO DE ACTIVIDADES -  DESAGREGADO POR FUNCIÓN</t>
  </si>
  <si>
    <t>CATEGORÍA / GENÉRICA DE GASTO</t>
  </si>
  <si>
    <t>PROYECTOS DE INVERSIÓN PÚBLICA Y OTRAS INVERSIONES - DESAGREGADO POR UNIDAD EJECUTORA</t>
  </si>
  <si>
    <t>PROYECTOS DE INVERSIÓN PÚBLICA Y OTRAS INVERSIONES - DESAGREGADO POR FUENTE DE FINANCIAMIENTO</t>
  </si>
  <si>
    <t>PROYECTOS DE INVERSIÓN PÚBLICA Y OTRAS INVERSIONES - DESAGREGADO POR FUNCIÓN</t>
  </si>
  <si>
    <t>03: PLANEAMIENTO, GESTION Y RESERVA DE CONTINGENCIA</t>
  </si>
  <si>
    <t>05: ORDEN PUBLICO Y SEGURIDAD</t>
  </si>
  <si>
    <t>07: TRABAJO</t>
  </si>
  <si>
    <t>08: COMERCIO</t>
  </si>
  <si>
    <t>09: TURISMO</t>
  </si>
  <si>
    <t>10: AGROPECUARIA</t>
  </si>
  <si>
    <t>11: PESCA</t>
  </si>
  <si>
    <t>12: ENERGIA</t>
  </si>
  <si>
    <t>13: MINERIA</t>
  </si>
  <si>
    <t>14: INDUSTRIA</t>
  </si>
  <si>
    <t>15: TRANSPORTE</t>
  </si>
  <si>
    <t>16: COMUNICACIONES</t>
  </si>
  <si>
    <t>17: AMBIENTE</t>
  </si>
  <si>
    <t>18: SANEAMIENTO</t>
  </si>
  <si>
    <t>19: VIVIENDA Y DESARROLLO URBANO</t>
  </si>
  <si>
    <t>20: SALUD</t>
  </si>
  <si>
    <t>21: CULTURA Y DEPORTE</t>
  </si>
  <si>
    <t>22: EDUCACION</t>
  </si>
  <si>
    <t>23: PROTECCION SOCIAL</t>
  </si>
  <si>
    <t>24: PREVISION SOCIAL</t>
  </si>
  <si>
    <t>25: DEUDA PUBLICA</t>
  </si>
  <si>
    <t>001-775: REGION CAJAMARCA-SEDE CENTRAL</t>
  </si>
  <si>
    <t>002-776: REGION CAJAMARCA-CHOTA</t>
  </si>
  <si>
    <t>003-777: REGION CAJAMARCA-CUTERVO</t>
  </si>
  <si>
    <t>004-778: REGION CAJAMARCA-JAEN</t>
  </si>
  <si>
    <t>005-1335: REGION CAJAMARCA - PROGRAMAS REGIONALES - PRO REGION</t>
  </si>
  <si>
    <t>100-779: REGION CAJAMARCA-AGRICULTURA</t>
  </si>
  <si>
    <t>200-780: REGION CAJAMARCA-TRANSPORTES</t>
  </si>
  <si>
    <t>300-781: REGION CAJAMARCA-EDUCACION CAJAMARCA</t>
  </si>
  <si>
    <t>301-782: REGION CAJAMARCA-EDUCACION CHOTA</t>
  </si>
  <si>
    <t>302-783: REGION CAJAMARCA-EDUCACION CUTERVO</t>
  </si>
  <si>
    <t>303-784: REGION CAJAMARCA-EDUCACION JAEN</t>
  </si>
  <si>
    <t>304-1168: REGION CAJAMARCA - EDUCACION SAN IGNACIO</t>
  </si>
  <si>
    <t>305-1353: GOB.REG. DE CAJAMARCA- EDUCACION UGEL SANTA CRUZ</t>
  </si>
  <si>
    <t>306-1354: GOB.REG. DE CAJAMARCA- EDUCACION UGEL CAJABAMBA</t>
  </si>
  <si>
    <t>307-1355: GOB.REG. DE CAJAMARCA- EDUCACION UGEL BAMBAMARCA</t>
  </si>
  <si>
    <t>308-1379: GOB.REG. CAJAMARCA - EDUCACION UGEL CELENDIN</t>
  </si>
  <si>
    <t>309-1380: GOB. REG. CAJAMARCA - EDUCACION UGEL CAJAMARCA</t>
  </si>
  <si>
    <t>310-1381: GOB. REG. CAJAMARCA - EDUCACION UGEL SAN MARCOS</t>
  </si>
  <si>
    <t>311-1382: GOB. REG. CAJAMARCA - EDUCACION UGEL CONTUMAZA</t>
  </si>
  <si>
    <t>312-1383: GOB. REG. CAJAMARCA - EDUCACION UGEL SAN MIGUEL</t>
  </si>
  <si>
    <t>313-1384: GOB. REG. CAJAMARCA - EDUCACION UGEL SAN PABLO</t>
  </si>
  <si>
    <t>400-785: REGION CAJAMARCA-SALUD CAJAMARCA</t>
  </si>
  <si>
    <t>401-786: REGION CAJAMARCA-SALUD CHOTA</t>
  </si>
  <si>
    <t>402-787: REGION CAJAMARCA-SALUD CUTERVO</t>
  </si>
  <si>
    <t>403-788: REGION CAJAMARCA-SALUD JAEN</t>
  </si>
  <si>
    <t>404-999: REGION CAJAMARCA-HOSPITAL CAJAMARCA</t>
  </si>
  <si>
    <t>405-1047: REGION CAJAMARCA-HOSPITAL GENERAL DE JAEN</t>
  </si>
  <si>
    <t>406-1539: GOB. REG. CAJAMARCA - HOSPITAL JOSE H. SOTO CADENILLAS- CHOTA</t>
  </si>
  <si>
    <t>407-1654: GOB. REG. CAJAMARCA - SALUD SAN IGNACIO</t>
  </si>
  <si>
    <t>408-1662: GOB. REG. CAJAMARCA - SALUD HUALGAYOC - BAMBAMARCA</t>
  </si>
  <si>
    <t>409-1671: GOB. REG. CAJAMARCA - SALUD SANTA CRUZ</t>
  </si>
  <si>
    <t>410-1712: GOB. REG. DPTO. CAJAMARCA-SALUD CAJAMARCA- CAJAMARCA</t>
  </si>
  <si>
    <t>OTRAS</t>
  </si>
  <si>
    <t>03: PLANEAMIENTO</t>
  </si>
  <si>
    <t>PRESUPUESTO INSTITUCIONAL DE PAERTURA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</si>
</sst>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9" x14ac:knownFonts="1">
    <font>
      <sz val="11"/>
      <color theme="1"/>
      <name val="Calibri"/>
      <family val="2"/>
      <scheme val="minor"/>
    </font>
    <font>
      <sz val="14"/>
      <name val="Arial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7.7"/>
      <color theme="1"/>
      <name val="Arial"/>
      <family val="2"/>
    </font>
    <font>
      <sz val="10"/>
      <color theme="1"/>
      <name val="Calibri"/>
      <family val="2"/>
      <scheme val="minor"/>
    </font>
    <font>
      <sz val="10"/>
      <color rgb="FF00000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7.7"/>
      <color theme="1"/>
      <name val="Calibri"/>
      <family val="2"/>
      <scheme val="minor"/>
    </font>
    <font>
      <sz val="8"/>
      <color rgb="FF000000"/>
      <name val="Arial"/>
      <family val="2"/>
    </font>
    <font>
      <b/>
      <sz val="10"/>
      <color theme="1"/>
      <name val="Calibri"/>
      <family val="2"/>
      <scheme val="minor"/>
    </font>
    <font>
      <b/>
      <sz val="10"/>
      <color theme="0"/>
      <name val="Calibri"/>
      <family val="2"/>
      <scheme val="minor"/>
    </font>
    <font>
      <b/>
      <sz val="8"/>
      <color theme="1"/>
      <name val="Arial"/>
      <family val="2"/>
    </font>
    <font>
      <b/>
      <sz val="11"/>
      <name val="Calibri"/>
      <family val="2"/>
      <scheme val="minor"/>
    </font>
    <font>
      <b/>
      <sz val="10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6"/>
      <color theme="0"/>
      <name val="Calibri"/>
      <family val="2"/>
      <scheme val="minor"/>
    </font>
    <font>
      <b/>
      <sz val="14"/>
      <name val="Calibri"/>
      <family val="2"/>
      <scheme val="minor"/>
    </font>
    <font>
      <b/>
      <sz val="14"/>
      <color theme="0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0"/>
      <color theme="0"/>
      <name val="Calibri"/>
      <family val="2"/>
      <scheme val="minor"/>
    </font>
    <font>
      <sz val="7.7"/>
      <color theme="0"/>
      <name val="Arial"/>
      <family val="2"/>
    </font>
    <font>
      <b/>
      <sz val="9"/>
      <name val="Calibri"/>
      <family val="2"/>
      <scheme val="minor"/>
    </font>
    <font>
      <sz val="10"/>
      <name val="Calibri"/>
      <family val="2"/>
      <scheme val="minor"/>
    </font>
    <font>
      <sz val="11"/>
      <name val="Calibri"/>
      <family val="2"/>
      <scheme val="minor"/>
    </font>
  </fonts>
  <fills count="39">
    <fill>
      <patternFill patternType="none"/>
    </fill>
    <fill>
      <patternFill patternType="gray125"/>
    </fill>
    <fill>
      <patternFill patternType="solid">
        <fgColor theme="8" tint="0.79998168889431442"/>
        <bgColor indexed="65"/>
      </patternFill>
    </fill>
    <fill>
      <patternFill patternType="solid">
        <fgColor theme="5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6">
    <border>
      <left/>
      <right/>
      <top/>
      <bottom/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/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 style="thin">
        <color theme="0" tint="-0.24994659260841701"/>
      </right>
      <top/>
      <bottom/>
      <diagonal/>
    </border>
    <border>
      <left style="thin">
        <color theme="0" tint="-0.24994659260841701"/>
      </left>
      <right/>
      <top/>
      <bottom/>
      <diagonal/>
    </border>
    <border>
      <left style="medium">
        <color rgb="FFDDDDDD"/>
      </left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2" borderId="0" applyNumberFormat="0" applyBorder="0" applyAlignment="0" applyProtection="0"/>
    <xf numFmtId="0" fontId="3" fillId="3" borderId="0" applyNumberFormat="0" applyBorder="0" applyAlignment="0" applyProtection="0"/>
    <xf numFmtId="0" fontId="21" fillId="0" borderId="0" applyNumberFormat="0" applyFill="0" applyBorder="0" applyAlignment="0" applyProtection="0"/>
    <xf numFmtId="0" fontId="22" fillId="0" borderId="7" applyNumberFormat="0" applyFill="0" applyAlignment="0" applyProtection="0"/>
    <xf numFmtId="0" fontId="23" fillId="0" borderId="8" applyNumberFormat="0" applyFill="0" applyAlignment="0" applyProtection="0"/>
    <xf numFmtId="0" fontId="24" fillId="0" borderId="9" applyNumberFormat="0" applyFill="0" applyAlignment="0" applyProtection="0"/>
    <xf numFmtId="0" fontId="24" fillId="0" borderId="0" applyNumberFormat="0" applyFill="0" applyBorder="0" applyAlignment="0" applyProtection="0"/>
    <xf numFmtId="0" fontId="25" fillId="10" borderId="0" applyNumberFormat="0" applyBorder="0" applyAlignment="0" applyProtection="0"/>
    <xf numFmtId="0" fontId="26" fillId="11" borderId="0" applyNumberFormat="0" applyBorder="0" applyAlignment="0" applyProtection="0"/>
    <xf numFmtId="0" fontId="27" fillId="12" borderId="0" applyNumberFormat="0" applyBorder="0" applyAlignment="0" applyProtection="0"/>
    <xf numFmtId="0" fontId="28" fillId="13" borderId="10" applyNumberFormat="0" applyAlignment="0" applyProtection="0"/>
    <xf numFmtId="0" fontId="29" fillId="14" borderId="11" applyNumberFormat="0" applyAlignment="0" applyProtection="0"/>
    <xf numFmtId="0" fontId="30" fillId="14" borderId="10" applyNumberFormat="0" applyAlignment="0" applyProtection="0"/>
    <xf numFmtId="0" fontId="31" fillId="0" borderId="12" applyNumberFormat="0" applyFill="0" applyAlignment="0" applyProtection="0"/>
    <xf numFmtId="0" fontId="4" fillId="15" borderId="13" applyNumberFormat="0" applyAlignment="0" applyProtection="0"/>
    <xf numFmtId="0" fontId="32" fillId="0" borderId="0" applyNumberFormat="0" applyFill="0" applyBorder="0" applyAlignment="0" applyProtection="0"/>
    <xf numFmtId="0" fontId="2" fillId="16" borderId="14" applyNumberFormat="0" applyFont="0" applyAlignment="0" applyProtection="0"/>
    <xf numFmtId="0" fontId="33" fillId="0" borderId="0" applyNumberFormat="0" applyFill="0" applyBorder="0" applyAlignment="0" applyProtection="0"/>
    <xf numFmtId="0" fontId="5" fillId="0" borderId="15" applyNumberFormat="0" applyFill="0" applyAlignment="0" applyProtection="0"/>
    <xf numFmtId="0" fontId="3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3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2" fillId="33" borderId="0" applyNumberFormat="0" applyBorder="0" applyAlignment="0" applyProtection="0"/>
    <xf numFmtId="0" fontId="3" fillId="34" borderId="0" applyNumberFormat="0" applyBorder="0" applyAlignment="0" applyProtection="0"/>
    <xf numFmtId="0" fontId="3" fillId="35" borderId="0" applyNumberFormat="0" applyBorder="0" applyAlignment="0" applyProtection="0"/>
    <xf numFmtId="0" fontId="2" fillId="36" borderId="0" applyNumberFormat="0" applyBorder="0" applyAlignment="0" applyProtection="0"/>
    <xf numFmtId="0" fontId="2" fillId="37" borderId="0" applyNumberFormat="0" applyBorder="0" applyAlignment="0" applyProtection="0"/>
    <xf numFmtId="0" fontId="3" fillId="38" borderId="0" applyNumberFormat="0" applyBorder="0" applyAlignment="0" applyProtection="0"/>
  </cellStyleXfs>
  <cellXfs count="75">
    <xf numFmtId="0" fontId="0" fillId="0" borderId="0" xfId="0"/>
    <xf numFmtId="0" fontId="6" fillId="4" borderId="0" xfId="0" applyFont="1" applyFill="1"/>
    <xf numFmtId="0" fontId="6" fillId="4" borderId="0" xfId="0" applyFont="1" applyFill="1" applyAlignment="1">
      <alignment horizontal="right" vertical="center"/>
    </xf>
    <xf numFmtId="0" fontId="6" fillId="4" borderId="4" xfId="0" applyFont="1" applyFill="1" applyBorder="1" applyAlignment="1"/>
    <xf numFmtId="0" fontId="7" fillId="4" borderId="0" xfId="0" applyFont="1" applyFill="1" applyAlignment="1">
      <alignment vertical="center"/>
    </xf>
    <xf numFmtId="0" fontId="6" fillId="4" borderId="0" xfId="0" applyFont="1" applyFill="1" applyBorder="1" applyAlignment="1"/>
    <xf numFmtId="0" fontId="6" fillId="4" borderId="0" xfId="0" applyFont="1" applyFill="1" applyBorder="1" applyAlignment="1">
      <alignment vertical="center"/>
    </xf>
    <xf numFmtId="0" fontId="8" fillId="5" borderId="0" xfId="0" applyFont="1" applyFill="1" applyBorder="1" applyAlignment="1">
      <alignment horizontal="left" vertical="center" wrapText="1" indent="3" readingOrder="1"/>
    </xf>
    <xf numFmtId="0" fontId="7" fillId="5" borderId="0" xfId="0" applyFont="1" applyFill="1" applyBorder="1" applyAlignment="1">
      <alignment horizontal="right" vertical="center" wrapText="1"/>
    </xf>
    <xf numFmtId="0" fontId="9" fillId="0" borderId="0" xfId="0" applyFont="1" applyFill="1" applyBorder="1" applyAlignment="1">
      <alignment vertical="center" wrapText="1"/>
    </xf>
    <xf numFmtId="0" fontId="10" fillId="4" borderId="0" xfId="0" applyFont="1" applyFill="1" applyAlignment="1">
      <alignment horizontal="right" vertical="center"/>
    </xf>
    <xf numFmtId="3" fontId="7" fillId="4" borderId="0" xfId="0" applyNumberFormat="1" applyFont="1" applyFill="1" applyAlignment="1">
      <alignment vertical="center"/>
    </xf>
    <xf numFmtId="0" fontId="10" fillId="4" borderId="0" xfId="0" applyFont="1" applyFill="1"/>
    <xf numFmtId="0" fontId="7" fillId="4" borderId="0" xfId="0" applyFont="1" applyFill="1"/>
    <xf numFmtId="0" fontId="6" fillId="4" borderId="0" xfId="0" applyFont="1" applyFill="1" applyAlignment="1">
      <alignment vertical="center"/>
    </xf>
    <xf numFmtId="3" fontId="11" fillId="0" borderId="0" xfId="0" applyNumberFormat="1" applyFont="1"/>
    <xf numFmtId="0" fontId="1" fillId="0" borderId="0" xfId="0" applyFont="1" applyFill="1"/>
    <xf numFmtId="0" fontId="1" fillId="0" borderId="0" xfId="0" applyFont="1" applyFill="1" applyAlignment="1">
      <alignment horizontal="right" vertical="center"/>
    </xf>
    <xf numFmtId="0" fontId="6" fillId="4" borderId="0" xfId="0" applyFont="1" applyFill="1" applyBorder="1"/>
    <xf numFmtId="0" fontId="12" fillId="5" borderId="5" xfId="1" applyFont="1" applyFill="1" applyBorder="1" applyAlignment="1">
      <alignment vertical="center" wrapText="1"/>
    </xf>
    <xf numFmtId="3" fontId="12" fillId="5" borderId="0" xfId="1" applyNumberFormat="1" applyFont="1" applyFill="1" applyBorder="1" applyAlignment="1">
      <alignment horizontal="right" vertical="center"/>
    </xf>
    <xf numFmtId="0" fontId="13" fillId="6" borderId="1" xfId="0" applyFont="1" applyFill="1" applyBorder="1" applyAlignment="1">
      <alignment horizontal="left" vertical="center" wrapText="1"/>
    </xf>
    <xf numFmtId="3" fontId="13" fillId="6" borderId="1" xfId="0" applyNumberFormat="1" applyFont="1" applyFill="1" applyBorder="1" applyAlignment="1">
      <alignment horizontal="right" vertical="center"/>
    </xf>
    <xf numFmtId="0" fontId="7" fillId="0" borderId="1" xfId="1" applyFont="1" applyFill="1" applyBorder="1" applyAlignment="1">
      <alignment horizontal="left" vertical="center" wrapText="1" indent="1"/>
    </xf>
    <xf numFmtId="3" fontId="7" fillId="0" borderId="1" xfId="1" applyNumberFormat="1" applyFont="1" applyFill="1" applyBorder="1" applyAlignment="1">
      <alignment horizontal="right" vertical="center" wrapText="1" readingOrder="1"/>
    </xf>
    <xf numFmtId="0" fontId="5" fillId="7" borderId="1" xfId="1" applyFont="1" applyFill="1" applyBorder="1" applyAlignment="1">
      <alignment horizontal="center" vertical="center"/>
    </xf>
    <xf numFmtId="3" fontId="2" fillId="0" borderId="1" xfId="1" applyNumberFormat="1" applyFont="1" applyFill="1" applyBorder="1" applyAlignment="1">
      <alignment horizontal="right" vertical="center"/>
    </xf>
    <xf numFmtId="0" fontId="4" fillId="6" borderId="1" xfId="0" applyFont="1" applyFill="1" applyBorder="1" applyAlignment="1">
      <alignment horizontal="center" vertical="center" wrapText="1" readingOrder="1"/>
    </xf>
    <xf numFmtId="0" fontId="7" fillId="0" borderId="1" xfId="1" applyFont="1" applyFill="1" applyBorder="1" applyAlignment="1">
      <alignment horizontal="left" vertical="center" wrapText="1" indent="1" readingOrder="1"/>
    </xf>
    <xf numFmtId="0" fontId="14" fillId="4" borderId="0" xfId="0" applyFont="1" applyFill="1" applyBorder="1" applyAlignment="1">
      <alignment horizontal="center" vertical="center"/>
    </xf>
    <xf numFmtId="0" fontId="15" fillId="8" borderId="1" xfId="0" applyFont="1" applyFill="1" applyBorder="1" applyAlignment="1">
      <alignment horizontal="center" vertical="center" wrapText="1" readingOrder="1"/>
    </xf>
    <xf numFmtId="0" fontId="12" fillId="9" borderId="1" xfId="1" applyFont="1" applyFill="1" applyBorder="1" applyAlignment="1">
      <alignment horizontal="left" vertical="center" wrapText="1" indent="2" readingOrder="1"/>
    </xf>
    <xf numFmtId="3" fontId="12" fillId="9" borderId="1" xfId="1" applyNumberFormat="1" applyFont="1" applyFill="1" applyBorder="1" applyAlignment="1">
      <alignment horizontal="right" vertical="center" wrapText="1" readingOrder="1"/>
    </xf>
    <xf numFmtId="0" fontId="8" fillId="5" borderId="1" xfId="0" applyFont="1" applyFill="1" applyBorder="1" applyAlignment="1">
      <alignment horizontal="left" vertical="center" wrapText="1" indent="3" readingOrder="1"/>
    </xf>
    <xf numFmtId="3" fontId="12" fillId="9" borderId="1" xfId="1" applyNumberFormat="1" applyFont="1" applyFill="1" applyBorder="1" applyAlignment="1">
      <alignment horizontal="right" vertical="center" wrapText="1"/>
    </xf>
    <xf numFmtId="0" fontId="15" fillId="8" borderId="1" xfId="0" applyFont="1" applyFill="1" applyBorder="1" applyAlignment="1">
      <alignment horizontal="left" vertical="center" indent="2"/>
    </xf>
    <xf numFmtId="3" fontId="15" fillId="8" borderId="1" xfId="0" applyNumberFormat="1" applyFont="1" applyFill="1" applyBorder="1" applyAlignment="1">
      <alignment horizontal="right" vertical="center"/>
    </xf>
    <xf numFmtId="0" fontId="12" fillId="9" borderId="1" xfId="1" applyFont="1" applyFill="1" applyBorder="1" applyAlignment="1">
      <alignment horizontal="center" vertical="center" wrapText="1" readingOrder="1"/>
    </xf>
    <xf numFmtId="0" fontId="7" fillId="4" borderId="6" xfId="0" applyFont="1" applyFill="1" applyBorder="1" applyAlignment="1">
      <alignment horizontal="left" indent="6"/>
    </xf>
    <xf numFmtId="3" fontId="7" fillId="4" borderId="0" xfId="0" applyNumberFormat="1" applyFont="1" applyFill="1" applyBorder="1" applyAlignment="1">
      <alignment horizontal="right" vertical="center" wrapText="1"/>
    </xf>
    <xf numFmtId="0" fontId="7" fillId="0" borderId="6" xfId="0" applyFont="1" applyFill="1" applyBorder="1" applyAlignment="1">
      <alignment horizontal="left" indent="6"/>
    </xf>
    <xf numFmtId="3" fontId="0" fillId="0" borderId="0" xfId="0" applyNumberFormat="1" applyFont="1" applyFill="1" applyBorder="1" applyAlignment="1">
      <alignment horizontal="right" vertical="center" wrapText="1"/>
    </xf>
    <xf numFmtId="0" fontId="16" fillId="8" borderId="1" xfId="0" applyFont="1" applyFill="1" applyBorder="1" applyAlignment="1">
      <alignment horizontal="left" vertical="center" indent="6"/>
    </xf>
    <xf numFmtId="3" fontId="16" fillId="8" borderId="1" xfId="0" applyNumberFormat="1" applyFont="1" applyFill="1" applyBorder="1" applyAlignment="1">
      <alignment horizontal="right" vertical="center"/>
    </xf>
    <xf numFmtId="0" fontId="17" fillId="4" borderId="6" xfId="0" applyFont="1" applyFill="1" applyBorder="1" applyAlignment="1">
      <alignment horizontal="left" vertical="center" indent="6"/>
    </xf>
    <xf numFmtId="0" fontId="17" fillId="4" borderId="0" xfId="0" applyFont="1" applyFill="1" applyBorder="1" applyAlignment="1">
      <alignment horizontal="right" vertical="center"/>
    </xf>
    <xf numFmtId="0" fontId="8" fillId="0" borderId="1" xfId="0" applyFont="1" applyFill="1" applyBorder="1" applyAlignment="1">
      <alignment horizontal="left" vertical="center" wrapText="1" indent="3" readingOrder="1"/>
    </xf>
    <xf numFmtId="0" fontId="15" fillId="8" borderId="1" xfId="0" applyFont="1" applyFill="1" applyBorder="1" applyAlignment="1">
      <alignment horizontal="center" vertical="center" wrapText="1"/>
    </xf>
    <xf numFmtId="0" fontId="15" fillId="8" borderId="1" xfId="0" applyFont="1" applyFill="1" applyBorder="1" applyAlignment="1">
      <alignment horizontal="center" vertical="center"/>
    </xf>
    <xf numFmtId="0" fontId="34" fillId="4" borderId="0" xfId="0" applyFont="1" applyFill="1" applyAlignment="1">
      <alignment vertical="center"/>
    </xf>
    <xf numFmtId="0" fontId="34" fillId="0" borderId="0" xfId="0" applyFont="1" applyFill="1" applyBorder="1" applyAlignment="1">
      <alignment vertical="center"/>
    </xf>
    <xf numFmtId="0" fontId="13" fillId="0" borderId="0" xfId="1" applyFont="1" applyFill="1" applyBorder="1" applyAlignment="1">
      <alignment horizontal="center" vertical="center" wrapText="1" readingOrder="1"/>
    </xf>
    <xf numFmtId="0" fontId="34" fillId="0" borderId="0" xfId="0" applyFont="1" applyFill="1" applyBorder="1" applyAlignment="1">
      <alignment horizontal="left" vertical="center" wrapText="1" indent="3" readingOrder="1"/>
    </xf>
    <xf numFmtId="3" fontId="34" fillId="0" borderId="0" xfId="1" applyNumberFormat="1" applyFont="1" applyFill="1" applyBorder="1" applyAlignment="1">
      <alignment horizontal="right" vertical="center" wrapText="1" readingOrder="1"/>
    </xf>
    <xf numFmtId="10" fontId="34" fillId="0" borderId="0" xfId="0" applyNumberFormat="1" applyFont="1" applyFill="1" applyBorder="1" applyAlignment="1">
      <alignment vertical="center"/>
    </xf>
    <xf numFmtId="3" fontId="34" fillId="0" borderId="0" xfId="0" applyNumberFormat="1" applyFont="1" applyFill="1" applyBorder="1" applyAlignment="1">
      <alignment vertical="center"/>
    </xf>
    <xf numFmtId="0" fontId="3" fillId="0" borderId="0" xfId="0" applyFont="1" applyFill="1" applyBorder="1"/>
    <xf numFmtId="0" fontId="7" fillId="0" borderId="0" xfId="0" applyFont="1" applyFill="1" applyBorder="1" applyAlignment="1">
      <alignment vertical="center"/>
    </xf>
    <xf numFmtId="0" fontId="0" fillId="0" borderId="0" xfId="0" applyFill="1" applyBorder="1"/>
    <xf numFmtId="0" fontId="35" fillId="0" borderId="0" xfId="0" applyFont="1" applyFill="1" applyBorder="1"/>
    <xf numFmtId="0" fontId="35" fillId="0" borderId="0" xfId="0" applyFont="1" applyFill="1" applyBorder="1" applyAlignment="1">
      <alignment horizontal="right" vertical="center"/>
    </xf>
    <xf numFmtId="0" fontId="18" fillId="6" borderId="1" xfId="0" applyFont="1" applyFill="1" applyBorder="1" applyAlignment="1">
      <alignment horizontal="center" vertical="center" wrapText="1"/>
    </xf>
    <xf numFmtId="0" fontId="9" fillId="6" borderId="1" xfId="0" applyFont="1" applyFill="1" applyBorder="1" applyAlignment="1">
      <alignment horizontal="center" vertical="center" wrapText="1"/>
    </xf>
    <xf numFmtId="0" fontId="9" fillId="6" borderId="2" xfId="0" applyFont="1" applyFill="1" applyBorder="1" applyAlignment="1">
      <alignment horizontal="center" vertical="center" wrapText="1"/>
    </xf>
    <xf numFmtId="0" fontId="9" fillId="6" borderId="3" xfId="0" applyFont="1" applyFill="1" applyBorder="1" applyAlignment="1">
      <alignment horizontal="center" vertical="center" wrapText="1"/>
    </xf>
    <xf numFmtId="0" fontId="9" fillId="6" borderId="1" xfId="0" applyFont="1" applyFill="1" applyBorder="1" applyAlignment="1">
      <alignment horizontal="left" vertical="center" wrapText="1" indent="2"/>
    </xf>
    <xf numFmtId="0" fontId="19" fillId="0" borderId="0" xfId="0" applyFont="1" applyFill="1" applyBorder="1" applyAlignment="1">
      <alignment horizontal="center" vertical="center"/>
    </xf>
    <xf numFmtId="0" fontId="20" fillId="6" borderId="1" xfId="2" applyFont="1" applyFill="1" applyBorder="1" applyAlignment="1">
      <alignment horizontal="center" vertical="center"/>
    </xf>
    <xf numFmtId="0" fontId="5" fillId="7" borderId="1" xfId="1" applyFont="1" applyFill="1" applyBorder="1" applyAlignment="1">
      <alignment horizontal="left" vertical="center" wrapText="1"/>
    </xf>
    <xf numFmtId="0" fontId="16" fillId="0" borderId="0" xfId="0" applyFont="1" applyFill="1" applyBorder="1" applyAlignment="1">
      <alignment horizontal="center" vertical="center"/>
    </xf>
    <xf numFmtId="0" fontId="36" fillId="0" borderId="0" xfId="0" applyFont="1" applyFill="1" applyBorder="1" applyAlignment="1">
      <alignment horizontal="center" vertical="center"/>
    </xf>
    <xf numFmtId="0" fontId="37" fillId="4" borderId="0" xfId="0" applyFont="1" applyFill="1" applyAlignment="1">
      <alignment vertical="center"/>
    </xf>
    <xf numFmtId="0" fontId="37" fillId="0" borderId="0" xfId="0" applyFont="1" applyFill="1" applyBorder="1" applyAlignment="1">
      <alignment vertical="center"/>
    </xf>
    <xf numFmtId="0" fontId="38" fillId="0" borderId="0" xfId="0" applyFont="1" applyFill="1" applyBorder="1"/>
    <xf numFmtId="3" fontId="3" fillId="0" borderId="0" xfId="0" applyNumberFormat="1" applyFont="1" applyFill="1" applyBorder="1"/>
  </cellXfs>
  <cellStyles count="42">
    <cellStyle name="20% - Énfasis1" xfId="21" builtinId="30" customBuiltin="1"/>
    <cellStyle name="20% - Énfasis2" xfId="24" builtinId="34" customBuiltin="1"/>
    <cellStyle name="20% - Énfasis3" xfId="28" builtinId="38" customBuiltin="1"/>
    <cellStyle name="20% - Énfasis4" xfId="32" builtinId="42" customBuiltin="1"/>
    <cellStyle name="20% - Énfasis5" xfId="1" builtinId="46" customBuiltin="1"/>
    <cellStyle name="20% - Énfasis6" xfId="39" builtinId="50" customBuiltin="1"/>
    <cellStyle name="40% - Énfasis1" xfId="22" builtinId="31" customBuiltin="1"/>
    <cellStyle name="40% - Énfasis2" xfId="25" builtinId="35" customBuiltin="1"/>
    <cellStyle name="40% - Énfasis3" xfId="29" builtinId="39" customBuiltin="1"/>
    <cellStyle name="40% - Énfasis4" xfId="33" builtinId="43" customBuiltin="1"/>
    <cellStyle name="40% - Énfasis5" xfId="36" builtinId="47" customBuiltin="1"/>
    <cellStyle name="40% - Énfasis6" xfId="40" builtinId="51" customBuiltin="1"/>
    <cellStyle name="60% - Énfasis1" xfId="23" builtinId="32" customBuiltin="1"/>
    <cellStyle name="60% - Énfasis2" xfId="26" builtinId="36" customBuiltin="1"/>
    <cellStyle name="60% - Énfasis3" xfId="30" builtinId="40" customBuiltin="1"/>
    <cellStyle name="60% - Énfasis4" xfId="34" builtinId="44" customBuiltin="1"/>
    <cellStyle name="60% - Énfasis5" xfId="37" builtinId="48" customBuiltin="1"/>
    <cellStyle name="60% - Énfasis6" xfId="41" builtinId="52" customBuiltin="1"/>
    <cellStyle name="Buena" xfId="8" builtinId="26" customBuiltin="1"/>
    <cellStyle name="Cálculo" xfId="13" builtinId="22" customBuiltin="1"/>
    <cellStyle name="Celda de comprobación" xfId="15" builtinId="23" customBuiltin="1"/>
    <cellStyle name="Celda vinculada" xfId="14" builtinId="24" customBuiltin="1"/>
    <cellStyle name="Encabezado 4" xfId="7" builtinId="19" customBuiltin="1"/>
    <cellStyle name="Énfasis1" xfId="20" builtinId="29" customBuiltin="1"/>
    <cellStyle name="Énfasis2" xfId="2" builtinId="33" customBuiltin="1"/>
    <cellStyle name="Énfasis3" xfId="27" builtinId="37" customBuiltin="1"/>
    <cellStyle name="Énfasis4" xfId="31" builtinId="41" customBuiltin="1"/>
    <cellStyle name="Énfasis5" xfId="35" builtinId="45" customBuiltin="1"/>
    <cellStyle name="Énfasis6" xfId="38" builtinId="49" customBuiltin="1"/>
    <cellStyle name="Entrada" xfId="11" builtinId="20" customBuiltin="1"/>
    <cellStyle name="Incorrecto" xfId="9" builtinId="27" customBuiltin="1"/>
    <cellStyle name="Neutral" xfId="10" builtinId="28" customBuiltin="1"/>
    <cellStyle name="Normal" xfId="0" builtinId="0"/>
    <cellStyle name="Notas" xfId="17" builtinId="10" customBuiltin="1"/>
    <cellStyle name="Salida" xfId="12" builtinId="21" customBuiltin="1"/>
    <cellStyle name="Texto de advertencia" xfId="16" builtinId="11" customBuiltin="1"/>
    <cellStyle name="Texto explicativo" xfId="18" builtinId="53" customBuiltin="1"/>
    <cellStyle name="Título" xfId="3" builtinId="15" customBuiltin="1"/>
    <cellStyle name="Título 1" xfId="4" builtinId="16" customBuiltin="1"/>
    <cellStyle name="Título 2" xfId="5" builtinId="17" customBuiltin="1"/>
    <cellStyle name="Título 3" xfId="6" builtinId="18" customBuiltin="1"/>
    <cellStyle name="Total" xfId="19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PE"/>
  <c:roundedCorners val="1"/>
  <mc:AlternateContent xmlns:mc="http://schemas.openxmlformats.org/markup-compatibility/2006">
    <mc:Choice xmlns:c14="http://schemas.microsoft.com/office/drawing/2007/8/2/chart" Requires="c14">
      <c14:style val="135"/>
    </mc:Choice>
    <mc:Fallback>
      <c:style val="35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PE"/>
              <a:t>PLIEGO 445 GOBIERNO REGIONAL DE CAJAMARCA</a:t>
            </a:r>
          </a:p>
          <a:p>
            <a:pPr>
              <a:defRPr/>
            </a:pPr>
            <a:r>
              <a:rPr lang="es-PE"/>
              <a:t>PIA POR CATEGORÍAS DE GASTO A NIVEL DE PLIEGO,</a:t>
            </a:r>
          </a:p>
          <a:p>
            <a:pPr>
              <a:defRPr/>
            </a:pPr>
            <a:r>
              <a:rPr lang="es-PE"/>
              <a:t>2022</a:t>
            </a:r>
          </a:p>
        </c:rich>
      </c:tx>
      <c:layout>
        <c:manualLayout>
          <c:xMode val="edge"/>
          <c:yMode val="edge"/>
          <c:x val="0.22588266694115466"/>
          <c:y val="3.8078973205697191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2775333213781839"/>
          <c:y val="0.15470721169282739"/>
          <c:w val="0.77964545059750545"/>
          <c:h val="0.76619696579484997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PIA!$C$9</c:f>
              <c:strCache>
                <c:ptCount val="1"/>
                <c:pt idx="0">
                  <c:v>PIA</c:v>
                </c:pt>
              </c:strCache>
            </c:strRef>
          </c:tx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PIA!$B$10:$B$12</c:f>
              <c:strCache>
                <c:ptCount val="3"/>
                <c:pt idx="0">
                  <c:v>GASTOS CORRIENTES</c:v>
                </c:pt>
                <c:pt idx="1">
                  <c:v>GASTOS DE CAPITAL</c:v>
                </c:pt>
                <c:pt idx="2">
                  <c:v>SERVICIO DE DEUDA</c:v>
                </c:pt>
              </c:strCache>
            </c:strRef>
          </c:cat>
          <c:val>
            <c:numRef>
              <c:f>PIA!$C$10:$C$12</c:f>
              <c:numCache>
                <c:formatCode>#,##0</c:formatCode>
                <c:ptCount val="3"/>
                <c:pt idx="0">
                  <c:v>1920610759</c:v>
                </c:pt>
                <c:pt idx="1">
                  <c:v>434273536</c:v>
                </c:pt>
                <c:pt idx="2">
                  <c:v>55493470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37159040"/>
        <c:axId val="137160576"/>
      </c:barChart>
      <c:catAx>
        <c:axId val="1371590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 rot="0" vert="horz"/>
          <a:lstStyle/>
          <a:p>
            <a:pPr>
              <a:defRPr/>
            </a:pPr>
            <a:endParaRPr lang="es-PE"/>
          </a:p>
        </c:txPr>
        <c:crossAx val="137160576"/>
        <c:crosses val="autoZero"/>
        <c:auto val="1"/>
        <c:lblAlgn val="ctr"/>
        <c:lblOffset val="100"/>
        <c:noMultiLvlLbl val="0"/>
      </c:catAx>
      <c:valAx>
        <c:axId val="137160576"/>
        <c:scaling>
          <c:orientation val="minMax"/>
        </c:scaling>
        <c:delete val="0"/>
        <c:axPos val="l"/>
        <c:majorGridlines/>
        <c:numFmt formatCode="#,##0" sourceLinked="1"/>
        <c:majorTickMark val="none"/>
        <c:minorTickMark val="none"/>
        <c:tickLblPos val="nextTo"/>
        <c:txPr>
          <a:bodyPr rot="0" vert="horz"/>
          <a:lstStyle/>
          <a:p>
            <a:pPr>
              <a:defRPr/>
            </a:pPr>
            <a:endParaRPr lang="es-PE"/>
          </a:p>
        </c:txPr>
        <c:crossAx val="137159040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75868196637722241"/>
          <c:y val="0.47971907489583748"/>
          <c:w val="3.0861405302132945E-2"/>
          <c:h val="2.3804592811511135E-2"/>
        </c:manualLayout>
      </c:layout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PE"/>
  <c:roundedCorners val="1"/>
  <mc:AlternateContent xmlns:mc="http://schemas.openxmlformats.org/markup-compatibility/2006">
    <mc:Choice xmlns:c14="http://schemas.microsoft.com/office/drawing/2007/8/2/chart" Requires="c14">
      <c14:style val="135"/>
    </mc:Choice>
    <mc:Fallback>
      <c:style val="35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PE"/>
              <a:t>PLIEGO 445 GOBIERNO REGIONAL DE CAJAMARCA</a:t>
            </a:r>
          </a:p>
          <a:p>
            <a:pPr>
              <a:defRPr/>
            </a:pPr>
            <a:r>
              <a:rPr lang="es-PE"/>
              <a:t>PIA - ACTIVIDADES POR FUNCIÓN A NIVEL DE PLIEGO </a:t>
            </a:r>
          </a:p>
          <a:p>
            <a:pPr>
              <a:defRPr/>
            </a:pPr>
            <a:r>
              <a:rPr lang="es-PE"/>
              <a:t>2022</a:t>
            </a:r>
          </a:p>
        </c:rich>
      </c:tx>
      <c:layout>
        <c:manualLayout>
          <c:xMode val="edge"/>
          <c:yMode val="edge"/>
          <c:x val="0.24722296625563997"/>
          <c:y val="3.0845905058489498E-2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2797637878141543"/>
          <c:y val="0.16464972131389116"/>
          <c:w val="0.76924851311415343"/>
          <c:h val="0.75305570611783701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PIA!$X$75</c:f>
              <c:strCache>
                <c:ptCount val="1"/>
                <c:pt idx="0">
                  <c:v>PIA</c:v>
                </c:pt>
              </c:strCache>
            </c:strRef>
          </c:tx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eparator>. </c:separator>
            <c:showLeaderLines val="0"/>
          </c:dLbls>
          <c:cat>
            <c:strRef>
              <c:f>PIA!$W$76:$W$83</c:f>
              <c:strCache>
                <c:ptCount val="8"/>
                <c:pt idx="0">
                  <c:v>22: EDUCACION</c:v>
                </c:pt>
                <c:pt idx="1">
                  <c:v>20: SALUD</c:v>
                </c:pt>
                <c:pt idx="2">
                  <c:v>24: PREVISION SOCIAL</c:v>
                </c:pt>
                <c:pt idx="3">
                  <c:v>03: PLANEAMIENTO</c:v>
                </c:pt>
                <c:pt idx="4">
                  <c:v>25: DEUDA PUBLICA</c:v>
                </c:pt>
                <c:pt idx="5">
                  <c:v>15: TRANSPORTE</c:v>
                </c:pt>
                <c:pt idx="6">
                  <c:v>10: AGROPECUARIA</c:v>
                </c:pt>
                <c:pt idx="7">
                  <c:v>OTRAS</c:v>
                </c:pt>
              </c:strCache>
            </c:strRef>
          </c:cat>
          <c:val>
            <c:numRef>
              <c:f>PIA!$X$76:$X$83</c:f>
              <c:numCache>
                <c:formatCode>#,##0</c:formatCode>
                <c:ptCount val="8"/>
                <c:pt idx="0">
                  <c:v>1246283895</c:v>
                </c:pt>
                <c:pt idx="1">
                  <c:v>508153979</c:v>
                </c:pt>
                <c:pt idx="2">
                  <c:v>81441966</c:v>
                </c:pt>
                <c:pt idx="3">
                  <c:v>46890836</c:v>
                </c:pt>
                <c:pt idx="4">
                  <c:v>55493470</c:v>
                </c:pt>
                <c:pt idx="5">
                  <c:v>36387504</c:v>
                </c:pt>
                <c:pt idx="6">
                  <c:v>8878884</c:v>
                </c:pt>
                <c:pt idx="7">
                  <c:v>4144514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37312128"/>
        <c:axId val="137313664"/>
      </c:barChart>
      <c:catAx>
        <c:axId val="137312128"/>
        <c:scaling>
          <c:orientation val="minMax"/>
        </c:scaling>
        <c:delete val="0"/>
        <c:axPos val="b"/>
        <c:majorTickMark val="out"/>
        <c:minorTickMark val="none"/>
        <c:tickLblPos val="nextTo"/>
        <c:crossAx val="137313664"/>
        <c:crosses val="autoZero"/>
        <c:auto val="1"/>
        <c:lblAlgn val="ctr"/>
        <c:lblOffset val="100"/>
        <c:noMultiLvlLbl val="0"/>
      </c:catAx>
      <c:valAx>
        <c:axId val="137313664"/>
        <c:scaling>
          <c:orientation val="minMax"/>
        </c:scaling>
        <c:delete val="0"/>
        <c:axPos val="l"/>
        <c:majorGridlines/>
        <c:numFmt formatCode="#,##0" sourceLinked="1"/>
        <c:majorTickMark val="out"/>
        <c:minorTickMark val="none"/>
        <c:tickLblPos val="nextTo"/>
        <c:crossAx val="137312128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73445577463392364"/>
          <c:y val="0.29532334574261143"/>
          <c:w val="8.3546006174289478E-2"/>
          <c:h val="4.5399356747461435E-2"/>
        </c:manualLayout>
      </c:layout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PE"/>
  <c:roundedCorners val="1"/>
  <mc:AlternateContent xmlns:mc="http://schemas.openxmlformats.org/markup-compatibility/2006">
    <mc:Choice xmlns:c14="http://schemas.microsoft.com/office/drawing/2007/8/2/chart" Requires="c14">
      <c14:style val="135"/>
    </mc:Choice>
    <mc:Fallback>
      <c:style val="35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PE"/>
              <a:t>PLIEGO 445 GOBIERNO REGIONAL DE CAJAMARCA</a:t>
            </a:r>
          </a:p>
          <a:p>
            <a:pPr>
              <a:defRPr/>
            </a:pPr>
            <a:r>
              <a:rPr lang="es-PE"/>
              <a:t>PIA POR FUENTE DE FINANCIAMIENTPO  NIVEL DE PLIEGO,</a:t>
            </a:r>
          </a:p>
          <a:p>
            <a:pPr>
              <a:defRPr/>
            </a:pPr>
            <a:r>
              <a:rPr lang="es-PE"/>
              <a:t>2022</a:t>
            </a:r>
          </a:p>
        </c:rich>
      </c:tx>
      <c:layout>
        <c:manualLayout>
          <c:xMode val="edge"/>
          <c:yMode val="edge"/>
          <c:x val="0.29457745464135437"/>
          <c:y val="2.3846703546537489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5620836216478326"/>
          <c:y val="0.11880197579083972"/>
          <c:w val="0.92696653485821257"/>
          <c:h val="0.84440004259293933"/>
        </c:manualLayout>
      </c:layout>
      <c:pieChart>
        <c:varyColors val="1"/>
        <c:ser>
          <c:idx val="0"/>
          <c:order val="0"/>
          <c:tx>
            <c:strRef>
              <c:f>PIA!$C$15</c:f>
              <c:strCache>
                <c:ptCount val="1"/>
                <c:pt idx="0">
                  <c:v>PIA</c:v>
                </c:pt>
              </c:strCache>
            </c:strRef>
          </c:tx>
          <c:explosion val="25"/>
          <c:dLbls>
            <c:showLegendKey val="0"/>
            <c:showVal val="0"/>
            <c:showCatName val="1"/>
            <c:showSerName val="0"/>
            <c:showPercent val="1"/>
            <c:showBubbleSize val="0"/>
            <c:showLeaderLines val="1"/>
          </c:dLbls>
          <c:cat>
            <c:strRef>
              <c:f>PIA!$B$16:$B$20</c:f>
              <c:strCache>
                <c:ptCount val="5"/>
                <c:pt idx="0">
                  <c:v>1: RECURSOS ORDINARIOS</c:v>
                </c:pt>
                <c:pt idx="1">
                  <c:v>2: RECURSOS DIRECTAMENTE RECAUDADOS</c:v>
                </c:pt>
                <c:pt idx="2">
                  <c:v>3: RECURSOS POR OPERACIONES OFICIALES DE CREDITO</c:v>
                </c:pt>
                <c:pt idx="3">
                  <c:v>4: DONACIONES Y TRANSFERENCIAS</c:v>
                </c:pt>
                <c:pt idx="4">
                  <c:v>5: RECURSOS DETERMINADOS</c:v>
                </c:pt>
              </c:strCache>
            </c:strRef>
          </c:cat>
          <c:val>
            <c:numRef>
              <c:f>PIA!$C$16:$C$20</c:f>
              <c:numCache>
                <c:formatCode>#,##0</c:formatCode>
                <c:ptCount val="5"/>
                <c:pt idx="0">
                  <c:v>1986566471</c:v>
                </c:pt>
                <c:pt idx="1">
                  <c:v>9869154</c:v>
                </c:pt>
                <c:pt idx="2">
                  <c:v>40091954</c:v>
                </c:pt>
                <c:pt idx="3">
                  <c:v>2146353</c:v>
                </c:pt>
                <c:pt idx="4">
                  <c:v>371703833</c:v>
                </c:pt>
              </c:numCache>
            </c:numRef>
          </c:val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</c:pieChart>
      <c:spPr>
        <a:noFill/>
      </c:spPr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PE"/>
  <c:roundedCorners val="1"/>
  <mc:AlternateContent xmlns:mc="http://schemas.openxmlformats.org/markup-compatibility/2006">
    <mc:Choice xmlns:c14="http://schemas.microsoft.com/office/drawing/2007/8/2/chart" Requires="c14">
      <c14:style val="135"/>
    </mc:Choice>
    <mc:Fallback>
      <c:style val="35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PE"/>
              <a:t>PLIEGO 445 GOBIERNO REGIONAL DE CAJAMARCA</a:t>
            </a:r>
          </a:p>
          <a:p>
            <a:pPr>
              <a:defRPr/>
            </a:pPr>
            <a:r>
              <a:rPr lang="es-PE"/>
              <a:t>PIA - PROYECTOS POR FUNCIÓN A NIVEL DE PLIEGO </a:t>
            </a:r>
          </a:p>
          <a:p>
            <a:pPr>
              <a:defRPr/>
            </a:pPr>
            <a:r>
              <a:rPr lang="es-PE"/>
              <a:t>2022</a:t>
            </a:r>
          </a:p>
        </c:rich>
      </c:tx>
      <c:layout>
        <c:manualLayout>
          <c:xMode val="edge"/>
          <c:yMode val="edge"/>
          <c:x val="0.2687267574955336"/>
          <c:y val="3.3273584380149358E-2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2797637878141543"/>
          <c:y val="0.16464972131389116"/>
          <c:w val="0.76924851311415343"/>
          <c:h val="0.70170318316049685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PIA!$X$75</c:f>
              <c:strCache>
                <c:ptCount val="1"/>
                <c:pt idx="0">
                  <c:v>PIA</c:v>
                </c:pt>
              </c:strCache>
            </c:strRef>
          </c:tx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eparator>. </c:separator>
            <c:showLeaderLines val="0"/>
          </c:dLbls>
          <c:cat>
            <c:strRef>
              <c:f>PIA!$B$131:$B$139</c:f>
              <c:strCache>
                <c:ptCount val="9"/>
                <c:pt idx="0">
                  <c:v>03: PLANEAMIENTO, GESTION Y RESERVA DE CONTINGENCIA</c:v>
                </c:pt>
                <c:pt idx="1">
                  <c:v>10: AGROPECUARIA</c:v>
                </c:pt>
                <c:pt idx="2">
                  <c:v>11: PESCA</c:v>
                </c:pt>
                <c:pt idx="3">
                  <c:v>12: ENERGIA</c:v>
                </c:pt>
                <c:pt idx="4">
                  <c:v>15: TRANSPORTE</c:v>
                </c:pt>
                <c:pt idx="5">
                  <c:v>17: AMBIENTE</c:v>
                </c:pt>
                <c:pt idx="6">
                  <c:v>18: SANEAMIENTO</c:v>
                </c:pt>
                <c:pt idx="7">
                  <c:v>20: SALUD</c:v>
                </c:pt>
                <c:pt idx="8">
                  <c:v>22: EDUCACION</c:v>
                </c:pt>
              </c:strCache>
            </c:strRef>
          </c:cat>
          <c:val>
            <c:numRef>
              <c:f>PIA!$C$131:$C$139</c:f>
              <c:numCache>
                <c:formatCode>#,##0</c:formatCode>
                <c:ptCount val="9"/>
                <c:pt idx="0">
                  <c:v>13734581</c:v>
                </c:pt>
                <c:pt idx="1">
                  <c:v>42504241</c:v>
                </c:pt>
                <c:pt idx="2">
                  <c:v>8557479</c:v>
                </c:pt>
                <c:pt idx="3">
                  <c:v>2801684</c:v>
                </c:pt>
                <c:pt idx="4">
                  <c:v>99111373</c:v>
                </c:pt>
                <c:pt idx="5">
                  <c:v>4000000</c:v>
                </c:pt>
                <c:pt idx="6">
                  <c:v>49082406</c:v>
                </c:pt>
                <c:pt idx="7">
                  <c:v>89984388</c:v>
                </c:pt>
                <c:pt idx="8">
                  <c:v>110373570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7862784"/>
        <c:axId val="97875072"/>
      </c:barChart>
      <c:catAx>
        <c:axId val="97862784"/>
        <c:scaling>
          <c:orientation val="minMax"/>
        </c:scaling>
        <c:delete val="0"/>
        <c:axPos val="b"/>
        <c:majorTickMark val="out"/>
        <c:minorTickMark val="none"/>
        <c:tickLblPos val="nextTo"/>
        <c:crossAx val="97875072"/>
        <c:crosses val="autoZero"/>
        <c:auto val="1"/>
        <c:lblAlgn val="ctr"/>
        <c:lblOffset val="100"/>
        <c:noMultiLvlLbl val="0"/>
      </c:catAx>
      <c:valAx>
        <c:axId val="97875072"/>
        <c:scaling>
          <c:orientation val="minMax"/>
        </c:scaling>
        <c:delete val="0"/>
        <c:axPos val="l"/>
        <c:majorGridlines/>
        <c:numFmt formatCode="#,##0" sourceLinked="1"/>
        <c:majorTickMark val="out"/>
        <c:minorTickMark val="none"/>
        <c:tickLblPos val="nextTo"/>
        <c:crossAx val="97862784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73445577463392364"/>
          <c:y val="0.29532334574261143"/>
          <c:w val="8.3546006174289478E-2"/>
          <c:h val="4.5399356747461435E-2"/>
        </c:manualLayout>
      </c:layout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../media/image1.png"/><Relationship Id="rId1" Type="http://schemas.openxmlformats.org/officeDocument/2006/relationships/chart" Target="../charts/chart1.xml"/><Relationship Id="rId6" Type="http://schemas.openxmlformats.org/officeDocument/2006/relationships/chart" Target="../charts/chart4.xml"/><Relationship Id="rId5" Type="http://schemas.openxmlformats.org/officeDocument/2006/relationships/chart" Target="../charts/chart3.xml"/><Relationship Id="rId4" Type="http://schemas.openxmlformats.org/officeDocument/2006/relationships/chart" Target="../charts/chart2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113393</xdr:colOff>
      <xdr:row>1</xdr:row>
      <xdr:rowOff>206415</xdr:rowOff>
    </xdr:from>
    <xdr:to>
      <xdr:col>19</xdr:col>
      <xdr:colOff>762401</xdr:colOff>
      <xdr:row>32</xdr:row>
      <xdr:rowOff>124732</xdr:rowOff>
    </xdr:to>
    <xdr:graphicFrame macro="">
      <xdr:nvGraphicFramePr>
        <xdr:cNvPr id="2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2</xdr:col>
      <xdr:colOff>2206625</xdr:colOff>
      <xdr:row>0</xdr:row>
      <xdr:rowOff>98425</xdr:rowOff>
    </xdr:from>
    <xdr:to>
      <xdr:col>3</xdr:col>
      <xdr:colOff>20570</xdr:colOff>
      <xdr:row>3</xdr:row>
      <xdr:rowOff>3419</xdr:rowOff>
    </xdr:to>
    <xdr:pic>
      <xdr:nvPicPr>
        <xdr:cNvPr id="4" name="5 Imagen" descr="D:\JHANY_GRC\PRESUPUESTO 2019\logo gobierno regional 2019-2-1.png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94625" y="98425"/>
          <a:ext cx="830195" cy="625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85725</xdr:colOff>
      <xdr:row>0</xdr:row>
      <xdr:rowOff>47625</xdr:rowOff>
    </xdr:from>
    <xdr:to>
      <xdr:col>1</xdr:col>
      <xdr:colOff>685800</xdr:colOff>
      <xdr:row>2</xdr:row>
      <xdr:rowOff>180975</xdr:rowOff>
    </xdr:to>
    <xdr:pic>
      <xdr:nvPicPr>
        <xdr:cNvPr id="5" name="6 Imagen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8125" y="47625"/>
          <a:ext cx="600075" cy="60960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22680</xdr:colOff>
      <xdr:row>72</xdr:row>
      <xdr:rowOff>286747</xdr:rowOff>
    </xdr:from>
    <xdr:to>
      <xdr:col>20</xdr:col>
      <xdr:colOff>181429</xdr:colOff>
      <xdr:row>104</xdr:row>
      <xdr:rowOff>288575</xdr:rowOff>
    </xdr:to>
    <xdr:graphicFrame macro="">
      <xdr:nvGraphicFramePr>
        <xdr:cNvPr id="13" name="12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4</xdr:col>
      <xdr:colOff>136072</xdr:colOff>
      <xdr:row>36</xdr:row>
      <xdr:rowOff>86558</xdr:rowOff>
    </xdr:from>
    <xdr:to>
      <xdr:col>20</xdr:col>
      <xdr:colOff>68037</xdr:colOff>
      <xdr:row>68</xdr:row>
      <xdr:rowOff>45357</xdr:rowOff>
    </xdr:to>
    <xdr:graphicFrame macro="">
      <xdr:nvGraphicFramePr>
        <xdr:cNvPr id="6" name="5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4</xdr:col>
      <xdr:colOff>22679</xdr:colOff>
      <xdr:row>108</xdr:row>
      <xdr:rowOff>33420</xdr:rowOff>
    </xdr:from>
    <xdr:to>
      <xdr:col>20</xdr:col>
      <xdr:colOff>103227</xdr:colOff>
      <xdr:row>136</xdr:row>
      <xdr:rowOff>33421</xdr:rowOff>
    </xdr:to>
    <xdr:graphicFrame macro="">
      <xdr:nvGraphicFramePr>
        <xdr:cNvPr id="12" name="1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0.8195</cdr:x>
      <cdr:y>0.02418</cdr:y>
    </cdr:from>
    <cdr:to>
      <cdr:x>0.92369</cdr:x>
      <cdr:y>0.12365</cdr:y>
    </cdr:to>
    <cdr:pic>
      <cdr:nvPicPr>
        <cdr:cNvPr id="2" name="5 Imagen" descr="D:\JHANY_GRC\PRESUPUESTO 2019\logo gobierno regional 2019-2-1.png"/>
        <cdr:cNvPicPr>
          <a:picLocks xmlns:a="http://schemas.openxmlformats.org/drawingml/2006/main" noChangeAspect="1" noChangeArrowheads="1"/>
        </cdr:cNvPicPr>
      </cdr:nvPicPr>
      <cdr:blipFill>
        <a:blip xmlns:a="http://schemas.openxmlformats.org/drawingml/2006/main"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xmlns:a="http://schemas.openxmlformats.org/drawingml/2006/main"/>
        <a:stretch xmlns:a="http://schemas.openxmlformats.org/drawingml/2006/main">
          <a:fillRect/>
        </a:stretch>
      </cdr:blipFill>
      <cdr:spPr bwMode="auto">
        <a:xfrm xmlns:a="http://schemas.openxmlformats.org/drawingml/2006/main">
          <a:off x="9863449" y="228760"/>
          <a:ext cx="1254026" cy="94090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cdr:spPr>
    </cdr:pic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0.82755</cdr:x>
      <cdr:y>0.03335</cdr:y>
    </cdr:from>
    <cdr:to>
      <cdr:x>0.92526</cdr:x>
      <cdr:y>0.13674</cdr:y>
    </cdr:to>
    <cdr:pic>
      <cdr:nvPicPr>
        <cdr:cNvPr id="2" name="5 Imagen" descr="D:\JHANY_GRC\PRESUPUESTO 2019\logo gobierno regional 2019-2-1.png"/>
        <cdr:cNvPicPr>
          <a:picLocks xmlns:a="http://schemas.openxmlformats.org/drawingml/2006/main" noChangeAspect="1" noChangeArrowheads="1"/>
        </cdr:cNvPicPr>
      </cdr:nvPicPr>
      <cdr:blipFill>
        <a:blip xmlns:a="http://schemas.openxmlformats.org/drawingml/2006/main"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xmlns:a="http://schemas.openxmlformats.org/drawingml/2006/main"/>
        <a:stretch xmlns:a="http://schemas.openxmlformats.org/drawingml/2006/main">
          <a:fillRect/>
        </a:stretch>
      </cdr:blipFill>
      <cdr:spPr bwMode="auto">
        <a:xfrm xmlns:a="http://schemas.openxmlformats.org/drawingml/2006/main">
          <a:off x="10450618" y="326978"/>
          <a:ext cx="1233837" cy="101389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cdr:spPr>
    </cdr:pic>
  </cdr:relSizeAnchor>
</c:userShapes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0.85546</cdr:x>
      <cdr:y>0.0221</cdr:y>
    </cdr:from>
    <cdr:to>
      <cdr:x>0.95758</cdr:x>
      <cdr:y>0.1091</cdr:y>
    </cdr:to>
    <cdr:pic>
      <cdr:nvPicPr>
        <cdr:cNvPr id="2" name="5 Imagen" descr="D:\JHANY_GRC\PRESUPUESTO 2019\logo gobierno regional 2019-2-1.png"/>
        <cdr:cNvPicPr>
          <a:picLocks xmlns:a="http://schemas.openxmlformats.org/drawingml/2006/main" noChangeAspect="1" noChangeArrowheads="1"/>
        </cdr:cNvPicPr>
      </cdr:nvPicPr>
      <cdr:blipFill>
        <a:blip xmlns:a="http://schemas.openxmlformats.org/drawingml/2006/main"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xmlns:a="http://schemas.openxmlformats.org/drawingml/2006/main"/>
        <a:stretch xmlns:a="http://schemas.openxmlformats.org/drawingml/2006/main">
          <a:fillRect/>
        </a:stretch>
      </cdr:blipFill>
      <cdr:spPr bwMode="auto">
        <a:xfrm xmlns:a="http://schemas.openxmlformats.org/drawingml/2006/main">
          <a:off x="10561686" y="223600"/>
          <a:ext cx="1260795" cy="88033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cdr:spPr>
    </cdr:pic>
  </cdr:relSizeAnchor>
</c:userShapes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0.79443</cdr:x>
      <cdr:y>0.03082</cdr:y>
    </cdr:from>
    <cdr:to>
      <cdr:x>0.89214</cdr:x>
      <cdr:y>0.13421</cdr:y>
    </cdr:to>
    <cdr:pic>
      <cdr:nvPicPr>
        <cdr:cNvPr id="2" name="5 Imagen" descr="D:\JHANY_GRC\PRESUPUESTO 2019\logo gobierno regional 2019-2-1.png"/>
        <cdr:cNvPicPr>
          <a:picLocks xmlns:a="http://schemas.openxmlformats.org/drawingml/2006/main" noChangeAspect="1" noChangeArrowheads="1"/>
        </cdr:cNvPicPr>
      </cdr:nvPicPr>
      <cdr:blipFill>
        <a:blip xmlns:a="http://schemas.openxmlformats.org/drawingml/2006/main"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xmlns:a="http://schemas.openxmlformats.org/drawingml/2006/main"/>
        <a:stretch xmlns:a="http://schemas.openxmlformats.org/drawingml/2006/main">
          <a:fillRect/>
        </a:stretch>
      </cdr:blipFill>
      <cdr:spPr bwMode="auto">
        <a:xfrm xmlns:a="http://schemas.openxmlformats.org/drawingml/2006/main">
          <a:off x="10336290" y="276072"/>
          <a:ext cx="1271296" cy="92617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cdr:spPr>
    </cdr:pic>
  </cdr:relSizeAnchor>
</c:userShape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223"/>
  <sheetViews>
    <sheetView showGridLines="0" tabSelected="1" view="pageBreakPreview" zoomScale="42" zoomScaleNormal="71" zoomScaleSheetLayoutView="42" workbookViewId="0">
      <selection activeCell="AT130" sqref="AT130:BG138"/>
    </sheetView>
  </sheetViews>
  <sheetFormatPr baseColWidth="10" defaultRowHeight="9.75" x14ac:dyDescent="0.15"/>
  <cols>
    <col min="1" max="1" width="2.28515625" style="1" customWidth="1"/>
    <col min="2" max="2" width="81.42578125" style="1" customWidth="1"/>
    <col min="3" max="3" width="45.140625" style="2" customWidth="1"/>
    <col min="4" max="4" width="11.42578125" style="1"/>
    <col min="5" max="5" width="12.5703125" style="1" bestFit="1" customWidth="1"/>
    <col min="6" max="6" width="12.28515625" style="1" bestFit="1" customWidth="1"/>
    <col min="7" max="9" width="11.42578125" style="1"/>
    <col min="10" max="10" width="13.42578125" style="1" customWidth="1"/>
    <col min="11" max="11" width="21" style="1" customWidth="1"/>
    <col min="12" max="12" width="3.42578125" style="1" customWidth="1"/>
    <col min="13" max="22" width="11.42578125" style="1"/>
    <col min="23" max="23" width="19.7109375" style="1" customWidth="1"/>
    <col min="24" max="24" width="12.28515625" style="1" customWidth="1"/>
    <col min="25" max="25" width="12.5703125" style="1" customWidth="1"/>
    <col min="26" max="26" width="14.5703125" style="1" customWidth="1"/>
    <col min="27" max="16384" width="11.42578125" style="1"/>
  </cols>
  <sheetData>
    <row r="1" spans="1:16" ht="18" customHeight="1" x14ac:dyDescent="0.15">
      <c r="B1" s="66" t="s">
        <v>0</v>
      </c>
      <c r="C1" s="66"/>
      <c r="D1" s="18"/>
    </row>
    <row r="2" spans="1:16" ht="19.5" customHeight="1" x14ac:dyDescent="0.15">
      <c r="B2" s="70" t="s">
        <v>1</v>
      </c>
      <c r="C2" s="70"/>
      <c r="D2" s="18"/>
    </row>
    <row r="3" spans="1:16" ht="19.5" customHeight="1" x14ac:dyDescent="0.15">
      <c r="B3" s="69" t="s">
        <v>2</v>
      </c>
      <c r="C3" s="69"/>
      <c r="D3" s="18"/>
    </row>
    <row r="4" spans="1:16" ht="7.5" customHeight="1" x14ac:dyDescent="0.25">
      <c r="B4" s="16"/>
      <c r="C4" s="17"/>
    </row>
    <row r="5" spans="1:16" ht="25.5" customHeight="1" x14ac:dyDescent="0.15">
      <c r="A5" s="5"/>
      <c r="B5" s="67" t="s">
        <v>92</v>
      </c>
      <c r="C5" s="67"/>
    </row>
    <row r="6" spans="1:16" ht="40.5" customHeight="1" x14ac:dyDescent="0.15">
      <c r="A6" s="5"/>
      <c r="B6" s="68" t="s">
        <v>3</v>
      </c>
      <c r="C6" s="25" t="s">
        <v>4</v>
      </c>
      <c r="O6" s="14"/>
      <c r="P6" s="14"/>
    </row>
    <row r="7" spans="1:16" s="4" customFormat="1" ht="21.75" customHeight="1" x14ac:dyDescent="0.2">
      <c r="A7" s="5"/>
      <c r="B7" s="68"/>
      <c r="C7" s="26">
        <f>SUM(C10:C12)</f>
        <v>2410377765</v>
      </c>
      <c r="O7" s="15"/>
    </row>
    <row r="8" spans="1:16" s="4" customFormat="1" ht="15" hidden="1" x14ac:dyDescent="0.25">
      <c r="A8" s="5"/>
      <c r="B8"/>
      <c r="C8"/>
    </row>
    <row r="9" spans="1:16" s="4" customFormat="1" ht="31.5" customHeight="1" x14ac:dyDescent="0.15">
      <c r="A9" s="5"/>
      <c r="B9" s="27" t="s">
        <v>8</v>
      </c>
      <c r="C9" s="27" t="s">
        <v>4</v>
      </c>
    </row>
    <row r="10" spans="1:16" s="4" customFormat="1" ht="26.25" customHeight="1" x14ac:dyDescent="0.15">
      <c r="A10" s="5"/>
      <c r="B10" s="28" t="s">
        <v>9</v>
      </c>
      <c r="C10" s="24">
        <v>1920610759</v>
      </c>
    </row>
    <row r="11" spans="1:16" s="4" customFormat="1" ht="26.25" customHeight="1" x14ac:dyDescent="0.15">
      <c r="A11" s="5"/>
      <c r="B11" s="28" t="s">
        <v>10</v>
      </c>
      <c r="C11" s="24">
        <v>434273536</v>
      </c>
    </row>
    <row r="12" spans="1:16" s="4" customFormat="1" ht="26.25" customHeight="1" x14ac:dyDescent="0.15">
      <c r="A12" s="5"/>
      <c r="B12" s="23" t="s">
        <v>11</v>
      </c>
      <c r="C12" s="24">
        <v>55493470</v>
      </c>
    </row>
    <row r="13" spans="1:16" s="4" customFormat="1" ht="12.75" customHeight="1" x14ac:dyDescent="0.15">
      <c r="A13" s="3"/>
      <c r="B13" s="19"/>
      <c r="C13" s="20"/>
    </row>
    <row r="14" spans="1:16" s="4" customFormat="1" ht="39" customHeight="1" x14ac:dyDescent="0.15">
      <c r="A14" s="5"/>
      <c r="B14" s="21" t="s">
        <v>3</v>
      </c>
      <c r="C14" s="22">
        <f>SUM(C16:C20)</f>
        <v>2410377765</v>
      </c>
    </row>
    <row r="15" spans="1:16" s="4" customFormat="1" ht="13.5" customHeight="1" x14ac:dyDescent="0.15">
      <c r="A15" s="5"/>
      <c r="B15" s="47" t="s">
        <v>29</v>
      </c>
      <c r="C15" s="48" t="s">
        <v>4</v>
      </c>
    </row>
    <row r="16" spans="1:16" s="4" customFormat="1" ht="24.75" customHeight="1" x14ac:dyDescent="0.25">
      <c r="A16" s="6"/>
      <c r="B16" s="23" t="s">
        <v>22</v>
      </c>
      <c r="C16" s="24">
        <v>1986566471</v>
      </c>
    </row>
    <row r="17" spans="1:3" s="4" customFormat="1" ht="24.75" customHeight="1" x14ac:dyDescent="0.25">
      <c r="A17" s="6"/>
      <c r="B17" s="23" t="s">
        <v>25</v>
      </c>
      <c r="C17" s="24">
        <v>9869154</v>
      </c>
    </row>
    <row r="18" spans="1:3" s="4" customFormat="1" ht="24.75" customHeight="1" x14ac:dyDescent="0.25">
      <c r="A18" s="6"/>
      <c r="B18" s="23" t="s">
        <v>28</v>
      </c>
      <c r="C18" s="24">
        <v>40091954</v>
      </c>
    </row>
    <row r="19" spans="1:3" s="4" customFormat="1" ht="24.75" customHeight="1" x14ac:dyDescent="0.25">
      <c r="A19" s="6"/>
      <c r="B19" s="23" t="s">
        <v>23</v>
      </c>
      <c r="C19" s="24">
        <v>2146353</v>
      </c>
    </row>
    <row r="20" spans="1:3" s="4" customFormat="1" ht="24.75" customHeight="1" x14ac:dyDescent="0.25">
      <c r="A20" s="6"/>
      <c r="B20" s="23" t="s">
        <v>24</v>
      </c>
      <c r="C20" s="24">
        <v>371703833</v>
      </c>
    </row>
    <row r="21" spans="1:3" s="4" customFormat="1" ht="20.25" customHeight="1" x14ac:dyDescent="0.15">
      <c r="A21" s="3"/>
      <c r="B21" s="19"/>
      <c r="C21" s="20"/>
    </row>
    <row r="22" spans="1:3" s="4" customFormat="1" ht="21" customHeight="1" x14ac:dyDescent="0.15">
      <c r="A22" s="5"/>
      <c r="B22" s="61" t="s">
        <v>12</v>
      </c>
      <c r="C22" s="61"/>
    </row>
    <row r="23" spans="1:3" s="4" customFormat="1" ht="30.75" customHeight="1" x14ac:dyDescent="0.15">
      <c r="A23" s="5"/>
      <c r="B23" s="30" t="s">
        <v>33</v>
      </c>
      <c r="C23" s="30" t="s">
        <v>4</v>
      </c>
    </row>
    <row r="24" spans="1:3" s="4" customFormat="1" ht="27.75" customHeight="1" x14ac:dyDescent="0.25">
      <c r="A24" s="29"/>
      <c r="B24" s="31" t="s">
        <v>9</v>
      </c>
      <c r="C24" s="32">
        <f>SUM(C25:C29)</f>
        <v>1920610759</v>
      </c>
    </row>
    <row r="25" spans="1:3" s="4" customFormat="1" ht="27.75" customHeight="1" x14ac:dyDescent="0.25">
      <c r="A25" s="29"/>
      <c r="B25" s="33" t="s">
        <v>13</v>
      </c>
      <c r="C25" s="24">
        <v>1503472460</v>
      </c>
    </row>
    <row r="26" spans="1:3" s="4" customFormat="1" ht="27.75" customHeight="1" x14ac:dyDescent="0.25">
      <c r="A26" s="29"/>
      <c r="B26" s="33" t="s">
        <v>14</v>
      </c>
      <c r="C26" s="24">
        <v>85357632</v>
      </c>
    </row>
    <row r="27" spans="1:3" s="4" customFormat="1" ht="27.75" customHeight="1" x14ac:dyDescent="0.25">
      <c r="A27" s="29"/>
      <c r="B27" s="33" t="s">
        <v>15</v>
      </c>
      <c r="C27" s="24">
        <v>326555130</v>
      </c>
    </row>
    <row r="28" spans="1:3" s="4" customFormat="1" ht="27.75" customHeight="1" x14ac:dyDescent="0.25">
      <c r="A28" s="29"/>
      <c r="B28" s="33" t="s">
        <v>16</v>
      </c>
      <c r="C28" s="24">
        <v>700000</v>
      </c>
    </row>
    <row r="29" spans="1:3" s="4" customFormat="1" ht="27.75" customHeight="1" x14ac:dyDescent="0.25">
      <c r="A29" s="29"/>
      <c r="B29" s="33" t="s">
        <v>17</v>
      </c>
      <c r="C29" s="24">
        <v>4525537</v>
      </c>
    </row>
    <row r="30" spans="1:3" s="4" customFormat="1" ht="27.75" customHeight="1" x14ac:dyDescent="0.25">
      <c r="A30" s="29"/>
      <c r="B30" s="31" t="s">
        <v>10</v>
      </c>
      <c r="C30" s="32">
        <f>SUM(C31:C31)</f>
        <v>434273536</v>
      </c>
    </row>
    <row r="31" spans="1:3" s="4" customFormat="1" ht="27.75" customHeight="1" x14ac:dyDescent="0.25">
      <c r="A31" s="29"/>
      <c r="B31" s="33" t="s">
        <v>18</v>
      </c>
      <c r="C31" s="24">
        <v>434273536</v>
      </c>
    </row>
    <row r="32" spans="1:3" s="4" customFormat="1" ht="27.75" customHeight="1" x14ac:dyDescent="0.25">
      <c r="A32" s="29"/>
      <c r="B32" s="31" t="s">
        <v>11</v>
      </c>
      <c r="C32" s="34">
        <f>SUM(C33:C33)</f>
        <v>55493470</v>
      </c>
    </row>
    <row r="33" spans="1:3" s="4" customFormat="1" ht="27.75" customHeight="1" x14ac:dyDescent="0.15">
      <c r="A33" s="5"/>
      <c r="B33" s="33" t="s">
        <v>19</v>
      </c>
      <c r="C33" s="24">
        <v>55493470</v>
      </c>
    </row>
    <row r="34" spans="1:3" s="4" customFormat="1" ht="18" customHeight="1" x14ac:dyDescent="0.25">
      <c r="B34" s="7"/>
      <c r="C34" s="8"/>
    </row>
    <row r="35" spans="1:3" s="4" customFormat="1" ht="23.25" customHeight="1" x14ac:dyDescent="0.25">
      <c r="A35" s="9"/>
      <c r="B35" s="62" t="s">
        <v>30</v>
      </c>
      <c r="C35" s="62"/>
    </row>
    <row r="36" spans="1:3" s="4" customFormat="1" ht="24.75" customHeight="1" x14ac:dyDescent="0.25">
      <c r="B36" s="35" t="s">
        <v>3</v>
      </c>
      <c r="C36" s="36">
        <f>SUM(C38:C69)</f>
        <v>2410377765</v>
      </c>
    </row>
    <row r="37" spans="1:3" s="4" customFormat="1" ht="24.75" customHeight="1" x14ac:dyDescent="0.25">
      <c r="B37" s="37" t="s">
        <v>20</v>
      </c>
      <c r="C37" s="37" t="s">
        <v>4</v>
      </c>
    </row>
    <row r="38" spans="1:3" s="4" customFormat="1" ht="24.75" customHeight="1" x14ac:dyDescent="0.25">
      <c r="B38" s="33" t="s">
        <v>58</v>
      </c>
      <c r="C38" s="24">
        <v>230971877</v>
      </c>
    </row>
    <row r="39" spans="1:3" s="4" customFormat="1" ht="24.75" customHeight="1" x14ac:dyDescent="0.25">
      <c r="B39" s="33" t="s">
        <v>59</v>
      </c>
      <c r="C39" s="24">
        <v>53542372</v>
      </c>
    </row>
    <row r="40" spans="1:3" s="4" customFormat="1" ht="24.75" customHeight="1" x14ac:dyDescent="0.25">
      <c r="B40" s="33" t="s">
        <v>60</v>
      </c>
      <c r="C40" s="24">
        <v>55024535</v>
      </c>
    </row>
    <row r="41" spans="1:3" s="4" customFormat="1" ht="24.75" customHeight="1" x14ac:dyDescent="0.25">
      <c r="B41" s="33" t="s">
        <v>61</v>
      </c>
      <c r="C41" s="24">
        <v>83649964</v>
      </c>
    </row>
    <row r="42" spans="1:3" s="4" customFormat="1" ht="24.75" customHeight="1" x14ac:dyDescent="0.25">
      <c r="B42" s="33" t="s">
        <v>62</v>
      </c>
      <c r="C42" s="24">
        <v>62730724</v>
      </c>
    </row>
    <row r="43" spans="1:3" s="4" customFormat="1" ht="24.75" customHeight="1" x14ac:dyDescent="0.25">
      <c r="B43" s="33" t="s">
        <v>63</v>
      </c>
      <c r="C43" s="24">
        <v>62393782</v>
      </c>
    </row>
    <row r="44" spans="1:3" s="4" customFormat="1" ht="24.75" customHeight="1" x14ac:dyDescent="0.25">
      <c r="B44" s="33" t="s">
        <v>64</v>
      </c>
      <c r="C44" s="24">
        <v>37163062</v>
      </c>
    </row>
    <row r="45" spans="1:3" s="4" customFormat="1" ht="24.75" customHeight="1" x14ac:dyDescent="0.25">
      <c r="B45" s="33" t="s">
        <v>65</v>
      </c>
      <c r="C45" s="24">
        <v>46315288</v>
      </c>
    </row>
    <row r="46" spans="1:3" s="4" customFormat="1" ht="24.75" customHeight="1" x14ac:dyDescent="0.25">
      <c r="B46" s="33" t="s">
        <v>66</v>
      </c>
      <c r="C46" s="24">
        <v>135269265</v>
      </c>
    </row>
    <row r="47" spans="1:3" s="4" customFormat="1" ht="24.75" customHeight="1" x14ac:dyDescent="0.25">
      <c r="B47" s="33" t="s">
        <v>67</v>
      </c>
      <c r="C47" s="24">
        <v>128752375</v>
      </c>
    </row>
    <row r="48" spans="1:3" s="4" customFormat="1" ht="24.75" customHeight="1" x14ac:dyDescent="0.25">
      <c r="B48" s="33" t="s">
        <v>68</v>
      </c>
      <c r="C48" s="24">
        <v>174674014</v>
      </c>
    </row>
    <row r="49" spans="2:7" s="4" customFormat="1" ht="24.75" customHeight="1" x14ac:dyDescent="0.25">
      <c r="B49" s="33" t="s">
        <v>69</v>
      </c>
      <c r="C49" s="24">
        <v>132975179</v>
      </c>
    </row>
    <row r="50" spans="2:7" s="4" customFormat="1" ht="24.75" customHeight="1" x14ac:dyDescent="0.25">
      <c r="B50" s="33" t="s">
        <v>70</v>
      </c>
      <c r="C50" s="24">
        <v>53675121</v>
      </c>
    </row>
    <row r="51" spans="2:7" s="4" customFormat="1" ht="24.75" customHeight="1" x14ac:dyDescent="0.25">
      <c r="B51" s="33" t="s">
        <v>71</v>
      </c>
      <c r="C51" s="24">
        <v>71126463</v>
      </c>
    </row>
    <row r="52" spans="2:7" s="4" customFormat="1" ht="24.75" customHeight="1" x14ac:dyDescent="0.25">
      <c r="B52" s="33" t="s">
        <v>72</v>
      </c>
      <c r="C52" s="24">
        <v>70909196</v>
      </c>
    </row>
    <row r="53" spans="2:7" s="4" customFormat="1" ht="24.75" customHeight="1" x14ac:dyDescent="0.25">
      <c r="B53" s="33" t="s">
        <v>73</v>
      </c>
      <c r="C53" s="24">
        <v>80678787</v>
      </c>
    </row>
    <row r="54" spans="2:7" s="4" customFormat="1" ht="24.75" customHeight="1" x14ac:dyDescent="0.25">
      <c r="B54" s="33" t="s">
        <v>74</v>
      </c>
      <c r="C54" s="24">
        <v>251584993</v>
      </c>
    </row>
    <row r="55" spans="2:7" s="4" customFormat="1" ht="24.75" customHeight="1" x14ac:dyDescent="0.25">
      <c r="B55" s="33" t="s">
        <v>75</v>
      </c>
      <c r="C55" s="24">
        <v>48592801</v>
      </c>
    </row>
    <row r="56" spans="2:7" s="4" customFormat="1" ht="24.75" customHeight="1" x14ac:dyDescent="0.25">
      <c r="B56" s="33" t="s">
        <v>76</v>
      </c>
      <c r="C56" s="24">
        <v>37361166</v>
      </c>
    </row>
    <row r="57" spans="2:7" s="4" customFormat="1" ht="24.75" customHeight="1" x14ac:dyDescent="0.25">
      <c r="B57" s="33" t="s">
        <v>77</v>
      </c>
      <c r="C57" s="24">
        <v>54464679</v>
      </c>
    </row>
    <row r="58" spans="2:7" s="4" customFormat="1" ht="24.75" customHeight="1" x14ac:dyDescent="0.25">
      <c r="B58" s="33" t="s">
        <v>78</v>
      </c>
      <c r="C58" s="24">
        <v>25566743</v>
      </c>
    </row>
    <row r="59" spans="2:7" s="4" customFormat="1" ht="24.75" customHeight="1" x14ac:dyDescent="0.25">
      <c r="B59" s="33" t="s">
        <v>79</v>
      </c>
      <c r="C59" s="24">
        <v>99849057</v>
      </c>
    </row>
    <row r="60" spans="2:7" s="4" customFormat="1" ht="24.75" customHeight="1" x14ac:dyDescent="0.25">
      <c r="B60" s="33" t="s">
        <v>80</v>
      </c>
      <c r="C60" s="24">
        <v>40119559</v>
      </c>
    </row>
    <row r="61" spans="2:7" s="4" customFormat="1" ht="24.75" customHeight="1" x14ac:dyDescent="0.25">
      <c r="B61" s="33" t="s">
        <v>81</v>
      </c>
      <c r="C61" s="24">
        <v>49369457</v>
      </c>
      <c r="G61" s="11"/>
    </row>
    <row r="62" spans="2:7" s="4" customFormat="1" ht="24.75" customHeight="1" x14ac:dyDescent="0.25">
      <c r="B62" s="33" t="s">
        <v>82</v>
      </c>
      <c r="C62" s="24">
        <v>48204890</v>
      </c>
    </row>
    <row r="63" spans="2:7" s="4" customFormat="1" ht="24.75" customHeight="1" x14ac:dyDescent="0.25">
      <c r="B63" s="33" t="s">
        <v>83</v>
      </c>
      <c r="C63" s="24">
        <v>68314509</v>
      </c>
    </row>
    <row r="64" spans="2:7" s="4" customFormat="1" ht="24.75" customHeight="1" x14ac:dyDescent="0.25">
      <c r="B64" s="33" t="s">
        <v>84</v>
      </c>
      <c r="C64" s="24">
        <v>86632274</v>
      </c>
    </row>
    <row r="65" spans="2:33" s="4" customFormat="1" ht="24.75" customHeight="1" x14ac:dyDescent="0.25">
      <c r="B65" s="33" t="s">
        <v>85</v>
      </c>
      <c r="C65" s="24">
        <v>16456437</v>
      </c>
    </row>
    <row r="66" spans="2:33" s="4" customFormat="1" ht="24.75" customHeight="1" x14ac:dyDescent="0.25">
      <c r="B66" s="33" t="s">
        <v>86</v>
      </c>
      <c r="C66" s="24">
        <v>30074384</v>
      </c>
    </row>
    <row r="67" spans="2:33" s="4" customFormat="1" ht="24.75" customHeight="1" x14ac:dyDescent="0.25">
      <c r="B67" s="33" t="s">
        <v>87</v>
      </c>
      <c r="C67" s="24">
        <v>19461405</v>
      </c>
    </row>
    <row r="68" spans="2:33" s="4" customFormat="1" ht="24.75" customHeight="1" x14ac:dyDescent="0.25">
      <c r="B68" s="33" t="s">
        <v>88</v>
      </c>
      <c r="C68" s="24">
        <v>12414785</v>
      </c>
    </row>
    <row r="69" spans="2:33" s="4" customFormat="1" ht="24.75" customHeight="1" x14ac:dyDescent="0.25">
      <c r="B69" s="33" t="s">
        <v>89</v>
      </c>
      <c r="C69" s="24">
        <v>42058622</v>
      </c>
    </row>
    <row r="70" spans="2:33" s="4" customFormat="1" ht="30.75" customHeight="1" x14ac:dyDescent="0.2">
      <c r="B70" s="38"/>
      <c r="C70" s="39"/>
      <c r="E70" s="11"/>
      <c r="F70" s="11"/>
      <c r="G70" s="11"/>
    </row>
    <row r="71" spans="2:33" s="4" customFormat="1" ht="21.75" customHeight="1" x14ac:dyDescent="0.25">
      <c r="B71" s="62" t="s">
        <v>31</v>
      </c>
      <c r="C71" s="62"/>
    </row>
    <row r="72" spans="2:33" s="4" customFormat="1" ht="19.5" customHeight="1" x14ac:dyDescent="0.25">
      <c r="B72" s="35" t="s">
        <v>3</v>
      </c>
      <c r="C72" s="36">
        <f>SUM(C74:C78)</f>
        <v>1990228043</v>
      </c>
    </row>
    <row r="73" spans="2:33" s="4" customFormat="1" ht="27.75" customHeight="1" x14ac:dyDescent="0.25">
      <c r="B73" s="37" t="s">
        <v>21</v>
      </c>
      <c r="C73" s="37" t="s">
        <v>4</v>
      </c>
      <c r="W73" s="49"/>
      <c r="X73" s="49"/>
      <c r="Y73" s="49"/>
      <c r="Z73" s="49"/>
      <c r="AA73" s="49"/>
      <c r="AB73" s="49"/>
      <c r="AC73" s="49"/>
      <c r="AD73" s="71"/>
      <c r="AE73" s="71"/>
      <c r="AF73" s="71"/>
      <c r="AG73" s="71"/>
    </row>
    <row r="74" spans="2:33" s="4" customFormat="1" ht="21.75" customHeight="1" x14ac:dyDescent="0.25">
      <c r="B74" s="46" t="s">
        <v>22</v>
      </c>
      <c r="C74" s="24">
        <v>1878096294</v>
      </c>
      <c r="W74" s="49"/>
      <c r="X74" s="49"/>
      <c r="Y74" s="49"/>
      <c r="Z74" s="49"/>
      <c r="AA74" s="49"/>
      <c r="AB74" s="49"/>
      <c r="AC74" s="49"/>
      <c r="AD74" s="71"/>
      <c r="AE74" s="71"/>
      <c r="AF74" s="71"/>
      <c r="AG74" s="71"/>
    </row>
    <row r="75" spans="2:33" s="4" customFormat="1" ht="21.75" customHeight="1" x14ac:dyDescent="0.25">
      <c r="B75" s="33" t="s">
        <v>25</v>
      </c>
      <c r="C75" s="24">
        <v>9869154</v>
      </c>
      <c r="V75" s="50"/>
      <c r="W75" s="51" t="s">
        <v>26</v>
      </c>
      <c r="X75" s="51" t="s">
        <v>4</v>
      </c>
      <c r="Y75" s="51" t="s">
        <v>5</v>
      </c>
      <c r="Z75" s="51" t="s">
        <v>6</v>
      </c>
      <c r="AA75" s="51" t="s">
        <v>7</v>
      </c>
      <c r="AB75" s="50" t="s">
        <v>7</v>
      </c>
      <c r="AC75" s="50"/>
      <c r="AD75" s="72"/>
      <c r="AE75" s="71"/>
      <c r="AF75" s="71"/>
      <c r="AG75" s="71"/>
    </row>
    <row r="76" spans="2:33" s="4" customFormat="1" ht="21.75" customHeight="1" x14ac:dyDescent="0.25">
      <c r="B76" s="33" t="s">
        <v>28</v>
      </c>
      <c r="C76" s="24">
        <v>40091954</v>
      </c>
      <c r="V76" s="50"/>
      <c r="W76" s="52" t="s">
        <v>54</v>
      </c>
      <c r="X76" s="53">
        <f>+C100</f>
        <v>1246283895</v>
      </c>
      <c r="Y76" s="53">
        <v>1377470930</v>
      </c>
      <c r="Z76" s="53">
        <v>1047478273</v>
      </c>
      <c r="AA76" s="54">
        <f>+X76/$X$84</f>
        <v>0.62700585603970416</v>
      </c>
      <c r="AB76" s="50">
        <v>0.76043584672962905</v>
      </c>
      <c r="AC76" s="50"/>
      <c r="AD76" s="72"/>
      <c r="AE76" s="71"/>
      <c r="AF76" s="71"/>
      <c r="AG76" s="71"/>
    </row>
    <row r="77" spans="2:33" s="4" customFormat="1" ht="21.75" customHeight="1" x14ac:dyDescent="0.25">
      <c r="B77" s="33" t="s">
        <v>23</v>
      </c>
      <c r="C77" s="24">
        <v>2146353</v>
      </c>
      <c r="E77" s="11"/>
      <c r="G77" s="11"/>
      <c r="V77" s="50"/>
      <c r="W77" s="52" t="s">
        <v>52</v>
      </c>
      <c r="X77" s="53">
        <f>+C98</f>
        <v>508153979</v>
      </c>
      <c r="Y77" s="53">
        <v>747670942</v>
      </c>
      <c r="Z77" s="53">
        <v>502130944</v>
      </c>
      <c r="AA77" s="54">
        <f t="shared" ref="AA77:AA82" si="0">+X77/$X$84</f>
        <v>0.2556524415353027</v>
      </c>
      <c r="AB77" s="50">
        <v>0.67159349894863241</v>
      </c>
      <c r="AC77" s="50"/>
      <c r="AD77" s="72"/>
      <c r="AE77" s="71"/>
      <c r="AF77" s="71"/>
      <c r="AG77" s="71"/>
    </row>
    <row r="78" spans="2:33" s="4" customFormat="1" ht="21.75" customHeight="1" x14ac:dyDescent="0.25">
      <c r="B78" s="46" t="s">
        <v>24</v>
      </c>
      <c r="C78" s="24">
        <v>60024288</v>
      </c>
      <c r="V78" s="50"/>
      <c r="W78" s="52" t="s">
        <v>56</v>
      </c>
      <c r="X78" s="53">
        <f>+C102</f>
        <v>81441966</v>
      </c>
      <c r="Y78" s="53">
        <v>85720357</v>
      </c>
      <c r="Z78" s="53">
        <v>65827813</v>
      </c>
      <c r="AA78" s="54">
        <f t="shared" si="0"/>
        <v>4.0973481093877474E-2</v>
      </c>
      <c r="AB78" s="50">
        <v>0.76793675742624357</v>
      </c>
      <c r="AC78" s="50"/>
      <c r="AD78" s="72"/>
      <c r="AE78" s="71"/>
      <c r="AF78" s="71"/>
      <c r="AG78" s="71"/>
    </row>
    <row r="79" spans="2:33" s="4" customFormat="1" ht="23.25" customHeight="1" x14ac:dyDescent="0.15">
      <c r="B79" s="12"/>
      <c r="C79" s="10"/>
      <c r="V79" s="50"/>
      <c r="W79" s="52" t="s">
        <v>91</v>
      </c>
      <c r="X79" s="53">
        <f>+C83</f>
        <v>46890836</v>
      </c>
      <c r="Y79" s="53">
        <v>65533394</v>
      </c>
      <c r="Z79" s="53">
        <v>25804751</v>
      </c>
      <c r="AA79" s="54">
        <f t="shared" si="0"/>
        <v>2.3590795712398558E-2</v>
      </c>
      <c r="AB79" s="50">
        <v>0.3937649101464209</v>
      </c>
      <c r="AC79" s="50"/>
      <c r="AD79" s="72"/>
      <c r="AE79" s="71"/>
      <c r="AF79" s="71"/>
      <c r="AG79" s="71"/>
    </row>
    <row r="80" spans="2:33" s="4" customFormat="1" ht="25.5" customHeight="1" x14ac:dyDescent="0.25">
      <c r="B80" s="62" t="s">
        <v>32</v>
      </c>
      <c r="C80" s="62"/>
      <c r="V80" s="50"/>
      <c r="W80" s="52" t="s">
        <v>57</v>
      </c>
      <c r="X80" s="53">
        <f>+C103</f>
        <v>55493470</v>
      </c>
      <c r="Y80" s="53">
        <v>64258699</v>
      </c>
      <c r="Z80" s="53">
        <v>35878371</v>
      </c>
      <c r="AA80" s="54">
        <f t="shared" si="0"/>
        <v>2.7918783835334436E-2</v>
      </c>
      <c r="AB80" s="50">
        <v>0.55834262999940287</v>
      </c>
      <c r="AC80" s="50"/>
      <c r="AD80" s="72"/>
      <c r="AE80" s="71"/>
      <c r="AF80" s="71"/>
      <c r="AG80" s="71"/>
    </row>
    <row r="81" spans="2:33" s="4" customFormat="1" ht="19.5" customHeight="1" x14ac:dyDescent="0.25">
      <c r="B81" s="35" t="s">
        <v>3</v>
      </c>
      <c r="C81" s="36">
        <f>SUM(C83:C103)</f>
        <v>1990228043</v>
      </c>
      <c r="V81" s="50"/>
      <c r="W81" s="52" t="s">
        <v>47</v>
      </c>
      <c r="X81" s="53">
        <f>+C93</f>
        <v>36387504</v>
      </c>
      <c r="Y81" s="53">
        <v>41820667</v>
      </c>
      <c r="Z81" s="53">
        <v>7989823</v>
      </c>
      <c r="AA81" s="54">
        <f t="shared" si="0"/>
        <v>1.8306565772213689E-2</v>
      </c>
      <c r="AB81" s="50">
        <v>0.19104963103529649</v>
      </c>
      <c r="AC81" s="50"/>
      <c r="AD81" s="72"/>
      <c r="AE81" s="71"/>
      <c r="AF81" s="71"/>
      <c r="AG81" s="71"/>
    </row>
    <row r="82" spans="2:33" s="4" customFormat="1" ht="27" customHeight="1" x14ac:dyDescent="0.25">
      <c r="B82" s="37" t="s">
        <v>26</v>
      </c>
      <c r="C82" s="37" t="s">
        <v>4</v>
      </c>
      <c r="V82" s="50"/>
      <c r="W82" s="52" t="s">
        <v>42</v>
      </c>
      <c r="X82" s="53">
        <f>+C88</f>
        <v>8878884</v>
      </c>
      <c r="Y82" s="53">
        <v>23107306</v>
      </c>
      <c r="Z82" s="53">
        <v>12800095</v>
      </c>
      <c r="AA82" s="54">
        <f t="shared" si="0"/>
        <v>4.4669695929090321E-3</v>
      </c>
      <c r="AB82" s="50">
        <v>0.55394146768991592</v>
      </c>
      <c r="AC82" s="50"/>
      <c r="AD82" s="72"/>
      <c r="AE82" s="71"/>
      <c r="AF82" s="71"/>
      <c r="AG82" s="71"/>
    </row>
    <row r="83" spans="2:33" s="4" customFormat="1" ht="24" customHeight="1" x14ac:dyDescent="0.25">
      <c r="B83" s="33" t="s">
        <v>37</v>
      </c>
      <c r="C83" s="24">
        <v>46890836</v>
      </c>
      <c r="V83" s="50"/>
      <c r="W83" s="50" t="s">
        <v>90</v>
      </c>
      <c r="X83" s="55">
        <f>+C84+C85+C86+C87+C89+C90+C91+C92+C94+C95+C96+C97+C99</f>
        <v>4144514</v>
      </c>
      <c r="Y83" s="55">
        <v>32639795</v>
      </c>
      <c r="Z83" s="55">
        <v>10251624</v>
      </c>
      <c r="AA83" s="54">
        <f>+X83/$X$84</f>
        <v>2.0851064182599729E-3</v>
      </c>
      <c r="AB83" s="50">
        <v>0.31408359029215716</v>
      </c>
      <c r="AC83" s="50"/>
      <c r="AD83" s="72"/>
      <c r="AE83" s="71"/>
      <c r="AF83" s="71"/>
      <c r="AG83" s="71"/>
    </row>
    <row r="84" spans="2:33" s="4" customFormat="1" ht="24" customHeight="1" x14ac:dyDescent="0.25">
      <c r="B84" s="33" t="s">
        <v>38</v>
      </c>
      <c r="C84" s="24">
        <v>2134963</v>
      </c>
      <c r="V84" s="50"/>
      <c r="W84" s="56"/>
      <c r="X84" s="74">
        <f>SUM(X76:X83)</f>
        <v>1987675048</v>
      </c>
      <c r="Y84" s="56"/>
      <c r="Z84" s="56"/>
      <c r="AA84" s="56"/>
      <c r="AB84" s="50"/>
      <c r="AC84" s="50"/>
      <c r="AD84" s="72"/>
      <c r="AE84" s="71"/>
      <c r="AF84" s="71"/>
      <c r="AG84" s="71"/>
    </row>
    <row r="85" spans="2:33" s="4" customFormat="1" ht="24" customHeight="1" x14ac:dyDescent="0.25">
      <c r="B85" s="33" t="s">
        <v>39</v>
      </c>
      <c r="C85" s="24">
        <v>388508</v>
      </c>
      <c r="V85" s="50"/>
      <c r="W85" s="56"/>
      <c r="X85" s="56"/>
      <c r="Y85" s="56"/>
      <c r="Z85" s="56"/>
      <c r="AA85" s="56"/>
      <c r="AB85" s="50"/>
      <c r="AC85" s="50"/>
      <c r="AD85" s="72"/>
      <c r="AE85" s="71"/>
      <c r="AF85" s="71"/>
      <c r="AG85" s="71"/>
    </row>
    <row r="86" spans="2:33" s="4" customFormat="1" ht="24" customHeight="1" x14ac:dyDescent="0.25">
      <c r="B86" s="33" t="s">
        <v>40</v>
      </c>
      <c r="C86" s="24">
        <v>78624</v>
      </c>
      <c r="V86" s="50"/>
      <c r="W86" s="56"/>
      <c r="X86" s="56"/>
      <c r="Y86" s="56"/>
      <c r="Z86" s="56"/>
      <c r="AA86" s="56"/>
      <c r="AB86" s="50"/>
      <c r="AC86" s="50"/>
      <c r="AD86" s="72"/>
      <c r="AE86" s="71"/>
      <c r="AF86" s="71"/>
      <c r="AG86" s="71"/>
    </row>
    <row r="87" spans="2:33" s="4" customFormat="1" ht="24" customHeight="1" x14ac:dyDescent="0.25">
      <c r="B87" s="33" t="s">
        <v>41</v>
      </c>
      <c r="C87" s="24">
        <v>73212</v>
      </c>
      <c r="V87" s="57"/>
      <c r="W87" s="56"/>
      <c r="X87" s="56"/>
      <c r="Y87" s="56"/>
      <c r="Z87" s="56"/>
      <c r="AA87" s="56"/>
      <c r="AB87" s="50"/>
      <c r="AC87" s="50"/>
      <c r="AD87" s="72"/>
      <c r="AE87" s="71"/>
      <c r="AF87" s="71"/>
      <c r="AG87" s="71"/>
    </row>
    <row r="88" spans="2:33" s="4" customFormat="1" ht="24" customHeight="1" x14ac:dyDescent="0.25">
      <c r="B88" s="33" t="s">
        <v>42</v>
      </c>
      <c r="C88" s="24">
        <v>8878884</v>
      </c>
      <c r="V88" s="57"/>
      <c r="W88" s="73"/>
      <c r="X88" s="73"/>
      <c r="Y88" s="73"/>
      <c r="Z88" s="73"/>
      <c r="AA88" s="73"/>
      <c r="AB88" s="72"/>
      <c r="AC88" s="72"/>
      <c r="AD88" s="72"/>
      <c r="AE88" s="71"/>
      <c r="AF88" s="71"/>
      <c r="AG88" s="71"/>
    </row>
    <row r="89" spans="2:33" s="4" customFormat="1" ht="24" customHeight="1" x14ac:dyDescent="0.25">
      <c r="B89" s="33" t="s">
        <v>43</v>
      </c>
      <c r="C89" s="24">
        <v>49443</v>
      </c>
      <c r="V89" s="57"/>
      <c r="W89" s="73"/>
      <c r="X89" s="73"/>
      <c r="Y89" s="73"/>
      <c r="Z89" s="73"/>
      <c r="AA89" s="73"/>
      <c r="AB89" s="72"/>
      <c r="AC89" s="72"/>
      <c r="AD89" s="72"/>
      <c r="AE89" s="71"/>
      <c r="AF89" s="71"/>
      <c r="AG89" s="71"/>
    </row>
    <row r="90" spans="2:33" s="4" customFormat="1" ht="24" customHeight="1" x14ac:dyDescent="0.25">
      <c r="B90" s="33" t="s">
        <v>44</v>
      </c>
      <c r="C90" s="24">
        <v>1441</v>
      </c>
      <c r="V90" s="57"/>
      <c r="W90" s="73"/>
      <c r="X90" s="73"/>
      <c r="Y90" s="73"/>
      <c r="Z90" s="73"/>
      <c r="AA90" s="73"/>
      <c r="AB90" s="72"/>
      <c r="AC90" s="72"/>
      <c r="AD90" s="72"/>
      <c r="AE90" s="71"/>
      <c r="AF90" s="71"/>
      <c r="AG90" s="71"/>
    </row>
    <row r="91" spans="2:33" s="4" customFormat="1" ht="24" customHeight="1" x14ac:dyDescent="0.25">
      <c r="B91" s="33" t="s">
        <v>45</v>
      </c>
      <c r="C91" s="24">
        <v>12030</v>
      </c>
      <c r="V91" s="57"/>
      <c r="W91" s="58"/>
      <c r="X91" s="58"/>
      <c r="Y91" s="58"/>
      <c r="Z91" s="58"/>
      <c r="AA91" s="58"/>
      <c r="AB91" s="57"/>
      <c r="AC91" s="57"/>
      <c r="AD91" s="57"/>
    </row>
    <row r="92" spans="2:33" s="4" customFormat="1" ht="24" customHeight="1" x14ac:dyDescent="0.25">
      <c r="B92" s="33" t="s">
        <v>46</v>
      </c>
      <c r="C92" s="24">
        <v>3564</v>
      </c>
      <c r="W92"/>
      <c r="X92"/>
      <c r="Y92"/>
      <c r="Z92"/>
      <c r="AA92"/>
    </row>
    <row r="93" spans="2:33" s="4" customFormat="1" ht="24" customHeight="1" x14ac:dyDescent="0.25">
      <c r="B93" s="33" t="s">
        <v>47</v>
      </c>
      <c r="C93" s="24">
        <v>36387504</v>
      </c>
      <c r="W93"/>
      <c r="X93"/>
      <c r="Y93"/>
      <c r="Z93"/>
      <c r="AA93"/>
    </row>
    <row r="94" spans="2:33" s="4" customFormat="1" ht="24" customHeight="1" x14ac:dyDescent="0.25">
      <c r="B94" s="33" t="s">
        <v>48</v>
      </c>
      <c r="C94" s="24">
        <v>0</v>
      </c>
      <c r="W94"/>
      <c r="X94"/>
      <c r="Y94"/>
      <c r="Z94"/>
      <c r="AA94"/>
    </row>
    <row r="95" spans="2:33" s="4" customFormat="1" ht="24" customHeight="1" x14ac:dyDescent="0.25">
      <c r="B95" s="33" t="s">
        <v>49</v>
      </c>
      <c r="C95" s="24">
        <v>1156446</v>
      </c>
      <c r="W95"/>
      <c r="X95"/>
      <c r="Y95"/>
      <c r="Z95"/>
      <c r="AA95"/>
    </row>
    <row r="96" spans="2:33" s="4" customFormat="1" ht="24" customHeight="1" x14ac:dyDescent="0.25">
      <c r="B96" s="33" t="s">
        <v>50</v>
      </c>
      <c r="C96" s="24">
        <v>207513</v>
      </c>
      <c r="W96"/>
      <c r="X96"/>
      <c r="Y96"/>
      <c r="Z96"/>
      <c r="AA96"/>
    </row>
    <row r="97" spans="2:27" s="4" customFormat="1" ht="24" customHeight="1" x14ac:dyDescent="0.25">
      <c r="B97" s="33" t="s">
        <v>51</v>
      </c>
      <c r="C97" s="24">
        <v>18940</v>
      </c>
      <c r="W97"/>
      <c r="X97"/>
      <c r="Y97"/>
      <c r="Z97"/>
      <c r="AA97"/>
    </row>
    <row r="98" spans="2:27" s="4" customFormat="1" ht="24" customHeight="1" x14ac:dyDescent="0.25">
      <c r="B98" s="33" t="s">
        <v>52</v>
      </c>
      <c r="C98" s="24">
        <v>508153979</v>
      </c>
      <c r="W98"/>
      <c r="X98"/>
      <c r="Y98"/>
      <c r="Z98"/>
      <c r="AA98"/>
    </row>
    <row r="99" spans="2:27" s="4" customFormat="1" ht="24" customHeight="1" x14ac:dyDescent="0.25">
      <c r="B99" s="33" t="s">
        <v>53</v>
      </c>
      <c r="C99" s="24">
        <v>19830</v>
      </c>
    </row>
    <row r="100" spans="2:27" s="4" customFormat="1" ht="24" customHeight="1" x14ac:dyDescent="0.25">
      <c r="B100" s="33" t="s">
        <v>54</v>
      </c>
      <c r="C100" s="24">
        <v>1246283895</v>
      </c>
    </row>
    <row r="101" spans="2:27" s="4" customFormat="1" ht="24" customHeight="1" x14ac:dyDescent="0.25">
      <c r="B101" s="33" t="s">
        <v>55</v>
      </c>
      <c r="C101" s="24">
        <v>2552995</v>
      </c>
    </row>
    <row r="102" spans="2:27" s="4" customFormat="1" ht="24" customHeight="1" x14ac:dyDescent="0.25">
      <c r="B102" s="33" t="s">
        <v>56</v>
      </c>
      <c r="C102" s="24">
        <v>81441966</v>
      </c>
    </row>
    <row r="103" spans="2:27" s="4" customFormat="1" ht="24" customHeight="1" x14ac:dyDescent="0.25">
      <c r="B103" s="33" t="s">
        <v>57</v>
      </c>
      <c r="C103" s="24">
        <v>55493470</v>
      </c>
    </row>
    <row r="104" spans="2:27" s="4" customFormat="1" ht="26.25" customHeight="1" x14ac:dyDescent="0.2">
      <c r="B104" s="40"/>
      <c r="C104" s="41"/>
    </row>
    <row r="105" spans="2:27" s="4" customFormat="1" ht="26.25" customHeight="1" x14ac:dyDescent="0.25">
      <c r="B105" s="62" t="s">
        <v>34</v>
      </c>
      <c r="C105" s="62"/>
    </row>
    <row r="106" spans="2:27" s="4" customFormat="1" ht="21" customHeight="1" x14ac:dyDescent="0.25">
      <c r="B106" s="42" t="s">
        <v>27</v>
      </c>
      <c r="C106" s="43">
        <f>SUM(C108:C117)</f>
        <v>420149722</v>
      </c>
    </row>
    <row r="107" spans="2:27" s="4" customFormat="1" ht="29.25" customHeight="1" x14ac:dyDescent="0.25">
      <c r="B107" s="37" t="s">
        <v>20</v>
      </c>
      <c r="C107" s="37" t="s">
        <v>4</v>
      </c>
    </row>
    <row r="108" spans="2:27" s="4" customFormat="1" ht="26.25" customHeight="1" x14ac:dyDescent="0.25">
      <c r="B108" s="46" t="s">
        <v>58</v>
      </c>
      <c r="C108" s="24">
        <v>156758588</v>
      </c>
    </row>
    <row r="109" spans="2:27" s="4" customFormat="1" ht="26.25" customHeight="1" x14ac:dyDescent="0.25">
      <c r="B109" s="46" t="s">
        <v>59</v>
      </c>
      <c r="C109" s="24">
        <v>49092375</v>
      </c>
    </row>
    <row r="110" spans="2:27" s="4" customFormat="1" ht="26.25" customHeight="1" x14ac:dyDescent="0.25">
      <c r="B110" s="46" t="s">
        <v>60</v>
      </c>
      <c r="C110" s="24">
        <v>53107248</v>
      </c>
    </row>
    <row r="111" spans="2:27" s="4" customFormat="1" ht="26.25" customHeight="1" x14ac:dyDescent="0.25">
      <c r="B111" s="33" t="s">
        <v>61</v>
      </c>
      <c r="C111" s="24">
        <v>78724112</v>
      </c>
    </row>
    <row r="112" spans="2:27" s="4" customFormat="1" ht="26.25" customHeight="1" x14ac:dyDescent="0.25">
      <c r="B112" s="33" t="s">
        <v>62</v>
      </c>
      <c r="C112" s="24">
        <v>35266806</v>
      </c>
    </row>
    <row r="113" spans="2:3" s="4" customFormat="1" ht="26.25" customHeight="1" x14ac:dyDescent="0.25">
      <c r="B113" s="33" t="s">
        <v>63</v>
      </c>
      <c r="C113" s="24">
        <v>47200593</v>
      </c>
    </row>
    <row r="114" spans="2:3" s="4" customFormat="1" ht="26.25" customHeight="1" x14ac:dyDescent="0.25">
      <c r="B114" s="33" t="s">
        <v>79</v>
      </c>
      <c r="C114" s="24">
        <v>0</v>
      </c>
    </row>
    <row r="115" spans="2:3" s="4" customFormat="1" ht="26.25" customHeight="1" x14ac:dyDescent="0.25">
      <c r="B115" s="33" t="s">
        <v>83</v>
      </c>
      <c r="C115" s="24">
        <v>0</v>
      </c>
    </row>
    <row r="116" spans="2:3" s="4" customFormat="1" ht="26.25" customHeight="1" x14ac:dyDescent="0.25">
      <c r="B116" s="33" t="s">
        <v>84</v>
      </c>
      <c r="C116" s="24">
        <v>0</v>
      </c>
    </row>
    <row r="117" spans="2:3" s="4" customFormat="1" ht="26.25" customHeight="1" x14ac:dyDescent="0.25">
      <c r="B117" s="33" t="s">
        <v>85</v>
      </c>
      <c r="C117" s="24">
        <v>0</v>
      </c>
    </row>
    <row r="118" spans="2:3" s="4" customFormat="1" ht="20.25" customHeight="1" x14ac:dyDescent="0.25">
      <c r="B118"/>
      <c r="C118"/>
    </row>
    <row r="119" spans="2:3" s="13" customFormat="1" ht="15" x14ac:dyDescent="0.25">
      <c r="B119"/>
      <c r="C119"/>
    </row>
    <row r="120" spans="2:3" s="13" customFormat="1" ht="27.75" customHeight="1" x14ac:dyDescent="0.2">
      <c r="B120" s="63" t="s">
        <v>35</v>
      </c>
      <c r="C120" s="64"/>
    </row>
    <row r="121" spans="2:3" s="13" customFormat="1" ht="18" customHeight="1" x14ac:dyDescent="0.2">
      <c r="B121" s="42" t="s">
        <v>27</v>
      </c>
      <c r="C121" s="43">
        <f>SUM(C123:C126)</f>
        <v>420149722</v>
      </c>
    </row>
    <row r="122" spans="2:3" ht="29.25" customHeight="1" x14ac:dyDescent="0.15">
      <c r="B122" s="37" t="s">
        <v>21</v>
      </c>
      <c r="C122" s="37" t="s">
        <v>4</v>
      </c>
    </row>
    <row r="123" spans="2:3" s="14" customFormat="1" ht="27.75" customHeight="1" x14ac:dyDescent="0.25">
      <c r="B123" s="33" t="s">
        <v>22</v>
      </c>
      <c r="C123" s="24">
        <v>108470177</v>
      </c>
    </row>
    <row r="124" spans="2:3" s="14" customFormat="1" ht="27.75" customHeight="1" x14ac:dyDescent="0.25">
      <c r="B124" s="33" t="s">
        <v>28</v>
      </c>
      <c r="C124" s="24">
        <v>0</v>
      </c>
    </row>
    <row r="125" spans="2:3" s="14" customFormat="1" ht="27.75" customHeight="1" x14ac:dyDescent="0.25">
      <c r="B125" s="33" t="s">
        <v>23</v>
      </c>
      <c r="C125" s="24">
        <v>0</v>
      </c>
    </row>
    <row r="126" spans="2:3" s="14" customFormat="1" ht="27.75" customHeight="1" x14ac:dyDescent="0.25">
      <c r="B126" s="33" t="s">
        <v>24</v>
      </c>
      <c r="C126" s="24">
        <v>311679545</v>
      </c>
    </row>
    <row r="127" spans="2:3" s="14" customFormat="1" ht="11.25" customHeight="1" x14ac:dyDescent="0.25">
      <c r="B127" s="44"/>
      <c r="C127" s="45"/>
    </row>
    <row r="128" spans="2:3" ht="27" customHeight="1" x14ac:dyDescent="0.15">
      <c r="B128" s="65" t="s">
        <v>36</v>
      </c>
      <c r="C128" s="65"/>
    </row>
    <row r="129" spans="2:3" ht="23.25" customHeight="1" x14ac:dyDescent="0.15">
      <c r="B129" s="42" t="s">
        <v>3</v>
      </c>
      <c r="C129" s="43">
        <f>SUM(C131:C139)</f>
        <v>420149722</v>
      </c>
    </row>
    <row r="130" spans="2:3" ht="30" customHeight="1" x14ac:dyDescent="0.15">
      <c r="B130" s="37" t="s">
        <v>26</v>
      </c>
      <c r="C130" s="37" t="s">
        <v>4</v>
      </c>
    </row>
    <row r="131" spans="2:3" ht="25.5" customHeight="1" x14ac:dyDescent="0.15">
      <c r="B131" s="46" t="s">
        <v>37</v>
      </c>
      <c r="C131" s="24">
        <v>13734581</v>
      </c>
    </row>
    <row r="132" spans="2:3" ht="25.5" customHeight="1" x14ac:dyDescent="0.15">
      <c r="B132" s="33" t="s">
        <v>42</v>
      </c>
      <c r="C132" s="24">
        <v>42504241</v>
      </c>
    </row>
    <row r="133" spans="2:3" ht="25.5" customHeight="1" x14ac:dyDescent="0.15">
      <c r="B133" s="33" t="s">
        <v>43</v>
      </c>
      <c r="C133" s="24">
        <v>8557479</v>
      </c>
    </row>
    <row r="134" spans="2:3" ht="25.5" customHeight="1" x14ac:dyDescent="0.15">
      <c r="B134" s="33" t="s">
        <v>44</v>
      </c>
      <c r="C134" s="24">
        <v>2801684</v>
      </c>
    </row>
    <row r="135" spans="2:3" ht="25.5" customHeight="1" x14ac:dyDescent="0.15">
      <c r="B135" s="33" t="s">
        <v>47</v>
      </c>
      <c r="C135" s="24">
        <v>99111373</v>
      </c>
    </row>
    <row r="136" spans="2:3" ht="25.5" customHeight="1" x14ac:dyDescent="0.15">
      <c r="B136" s="33" t="s">
        <v>49</v>
      </c>
      <c r="C136" s="24">
        <v>4000000</v>
      </c>
    </row>
    <row r="137" spans="2:3" ht="25.5" customHeight="1" x14ac:dyDescent="0.15">
      <c r="B137" s="33" t="s">
        <v>50</v>
      </c>
      <c r="C137" s="24">
        <v>49082406</v>
      </c>
    </row>
    <row r="138" spans="2:3" ht="25.5" customHeight="1" x14ac:dyDescent="0.15">
      <c r="B138" s="33" t="s">
        <v>52</v>
      </c>
      <c r="C138" s="24">
        <v>89984388</v>
      </c>
    </row>
    <row r="139" spans="2:3" ht="25.5" customHeight="1" x14ac:dyDescent="0.15">
      <c r="B139" s="33" t="s">
        <v>54</v>
      </c>
      <c r="C139" s="24">
        <v>110373570</v>
      </c>
    </row>
    <row r="140" spans="2:3" customFormat="1" ht="25.5" customHeight="1" x14ac:dyDescent="0.25"/>
    <row r="141" spans="2:3" customFormat="1" ht="36" customHeight="1" x14ac:dyDescent="0.25"/>
    <row r="142" spans="2:3" customFormat="1" ht="33.75" customHeight="1" x14ac:dyDescent="0.25"/>
    <row r="143" spans="2:3" customFormat="1" ht="24.75" customHeight="1" x14ac:dyDescent="0.25"/>
    <row r="144" spans="2:3" customFormat="1" ht="32.25" customHeight="1" x14ac:dyDescent="0.25"/>
    <row r="145" customFormat="1" ht="21.75" customHeight="1" x14ac:dyDescent="0.25"/>
    <row r="146" customFormat="1" ht="21" customHeight="1" x14ac:dyDescent="0.25"/>
    <row r="147" customFormat="1" ht="21" customHeight="1" x14ac:dyDescent="0.25"/>
    <row r="148" customFormat="1" ht="21" customHeight="1" x14ac:dyDescent="0.25"/>
    <row r="149" customFormat="1" ht="21" customHeight="1" x14ac:dyDescent="0.25"/>
    <row r="150" customFormat="1" ht="21" customHeight="1" x14ac:dyDescent="0.25"/>
    <row r="151" customFormat="1" ht="21" customHeight="1" x14ac:dyDescent="0.25"/>
    <row r="152" customFormat="1" ht="21" customHeight="1" x14ac:dyDescent="0.25"/>
    <row r="153" customFormat="1" ht="21" customHeight="1" x14ac:dyDescent="0.25"/>
    <row r="154" customFormat="1" ht="21" customHeight="1" x14ac:dyDescent="0.25"/>
    <row r="155" customFormat="1" ht="22.5" customHeight="1" x14ac:dyDescent="0.25"/>
    <row r="156" customFormat="1" ht="22.5" customHeight="1" x14ac:dyDescent="0.25"/>
    <row r="157" customFormat="1" ht="27" customHeight="1" x14ac:dyDescent="0.25"/>
    <row r="158" customFormat="1" ht="21" customHeight="1" x14ac:dyDescent="0.25"/>
    <row r="159" customFormat="1" ht="27" customHeight="1" x14ac:dyDescent="0.25"/>
    <row r="160" customFormat="1" ht="28.5" customHeight="1" x14ac:dyDescent="0.25"/>
    <row r="161" customFormat="1" ht="30.75" customHeight="1" x14ac:dyDescent="0.25"/>
    <row r="162" customFormat="1" ht="30.75" customHeight="1" x14ac:dyDescent="0.25"/>
    <row r="163" customFormat="1" ht="30.75" customHeight="1" x14ac:dyDescent="0.25"/>
    <row r="164" customFormat="1" ht="30.75" customHeight="1" x14ac:dyDescent="0.25"/>
    <row r="165" customFormat="1" ht="30.75" customHeight="1" x14ac:dyDescent="0.25"/>
    <row r="166" customFormat="1" ht="30.75" customHeight="1" x14ac:dyDescent="0.25"/>
    <row r="167" customFormat="1" ht="30.75" customHeight="1" x14ac:dyDescent="0.25"/>
    <row r="168" customFormat="1" ht="30.75" customHeight="1" x14ac:dyDescent="0.25"/>
    <row r="169" customFormat="1" ht="30.75" customHeight="1" x14ac:dyDescent="0.25"/>
    <row r="170" customFormat="1" ht="15" x14ac:dyDescent="0.25"/>
    <row r="171" customFormat="1" ht="15" x14ac:dyDescent="0.25"/>
    <row r="172" customFormat="1" ht="15" x14ac:dyDescent="0.25"/>
    <row r="173" customFormat="1" ht="15" x14ac:dyDescent="0.25"/>
    <row r="174" customFormat="1" ht="15" x14ac:dyDescent="0.25"/>
    <row r="175" customFormat="1" ht="15" x14ac:dyDescent="0.25"/>
    <row r="176" customFormat="1" ht="15" x14ac:dyDescent="0.25"/>
    <row r="177" customFormat="1" ht="15" x14ac:dyDescent="0.25"/>
    <row r="178" customFormat="1" ht="15" x14ac:dyDescent="0.25"/>
    <row r="179" customFormat="1" ht="15" x14ac:dyDescent="0.25"/>
    <row r="180" customFormat="1" ht="15" x14ac:dyDescent="0.25"/>
    <row r="181" customFormat="1" ht="15" x14ac:dyDescent="0.25"/>
    <row r="182" customFormat="1" ht="15" x14ac:dyDescent="0.25"/>
    <row r="183" customFormat="1" ht="15" x14ac:dyDescent="0.25"/>
    <row r="184" customFormat="1" ht="15" x14ac:dyDescent="0.25"/>
    <row r="185" customFormat="1" ht="15" x14ac:dyDescent="0.25"/>
    <row r="186" customFormat="1" ht="15" x14ac:dyDescent="0.25"/>
    <row r="187" customFormat="1" ht="15" x14ac:dyDescent="0.25"/>
    <row r="188" customFormat="1" ht="15" x14ac:dyDescent="0.25"/>
    <row r="189" customFormat="1" ht="15" x14ac:dyDescent="0.25"/>
    <row r="190" customFormat="1" ht="15" x14ac:dyDescent="0.25"/>
    <row r="191" customFormat="1" ht="15" x14ac:dyDescent="0.25"/>
    <row r="192" customFormat="1" ht="15" x14ac:dyDescent="0.25"/>
    <row r="193" customFormat="1" ht="15" x14ac:dyDescent="0.25"/>
    <row r="194" customFormat="1" ht="15" x14ac:dyDescent="0.25"/>
    <row r="195" customFormat="1" ht="15" x14ac:dyDescent="0.25"/>
    <row r="196" customFormat="1" ht="15" x14ac:dyDescent="0.25"/>
    <row r="197" customFormat="1" ht="15" x14ac:dyDescent="0.25"/>
    <row r="198" customFormat="1" ht="15" x14ac:dyDescent="0.25"/>
    <row r="199" customFormat="1" ht="15" x14ac:dyDescent="0.25"/>
    <row r="200" customFormat="1" ht="15" x14ac:dyDescent="0.25"/>
    <row r="201" customFormat="1" ht="15" x14ac:dyDescent="0.25"/>
    <row r="202" customFormat="1" ht="15" x14ac:dyDescent="0.25"/>
    <row r="203" customFormat="1" ht="15" x14ac:dyDescent="0.25"/>
    <row r="204" customFormat="1" ht="15" x14ac:dyDescent="0.25"/>
    <row r="205" customFormat="1" ht="15" x14ac:dyDescent="0.25"/>
    <row r="206" customFormat="1" ht="15" x14ac:dyDescent="0.25"/>
    <row r="207" customFormat="1" ht="15" x14ac:dyDescent="0.25"/>
    <row r="208" customFormat="1" ht="15" x14ac:dyDescent="0.25"/>
    <row r="209" spans="1:3" customFormat="1" ht="15" x14ac:dyDescent="0.25"/>
    <row r="210" spans="1:3" customFormat="1" ht="15" x14ac:dyDescent="0.25"/>
    <row r="211" spans="1:3" customFormat="1" ht="15" x14ac:dyDescent="0.25"/>
    <row r="212" spans="1:3" customFormat="1" ht="15" x14ac:dyDescent="0.25"/>
    <row r="213" spans="1:3" customFormat="1" ht="15" x14ac:dyDescent="0.25"/>
    <row r="214" spans="1:3" customFormat="1" ht="15" x14ac:dyDescent="0.25"/>
    <row r="215" spans="1:3" customFormat="1" ht="15" x14ac:dyDescent="0.25"/>
    <row r="216" spans="1:3" customFormat="1" ht="15" x14ac:dyDescent="0.25"/>
    <row r="217" spans="1:3" customFormat="1" ht="15" x14ac:dyDescent="0.25"/>
    <row r="218" spans="1:3" customFormat="1" ht="15" x14ac:dyDescent="0.25"/>
    <row r="219" spans="1:3" customFormat="1" ht="15" x14ac:dyDescent="0.25"/>
    <row r="220" spans="1:3" customFormat="1" ht="15" x14ac:dyDescent="0.25"/>
    <row r="221" spans="1:3" customFormat="1" ht="15" x14ac:dyDescent="0.25"/>
    <row r="222" spans="1:3" customFormat="1" ht="15" x14ac:dyDescent="0.25"/>
    <row r="223" spans="1:3" x14ac:dyDescent="0.15">
      <c r="A223" s="59"/>
      <c r="B223" s="59"/>
      <c r="C223" s="60"/>
    </row>
  </sheetData>
  <sortState ref="W151:Z164">
    <sortCondition descending="1" ref="Y150"/>
  </sortState>
  <mergeCells count="12">
    <mergeCell ref="B1:C1"/>
    <mergeCell ref="B2:C2"/>
    <mergeCell ref="B3:C3"/>
    <mergeCell ref="B5:C5"/>
    <mergeCell ref="B6:B7"/>
    <mergeCell ref="B22:C22"/>
    <mergeCell ref="B35:C35"/>
    <mergeCell ref="B71:C71"/>
    <mergeCell ref="B80:C80"/>
    <mergeCell ref="B105:C105"/>
    <mergeCell ref="B120:C120"/>
    <mergeCell ref="B128:C128"/>
  </mergeCells>
  <printOptions horizontalCentered="1"/>
  <pageMargins left="0.74803149606299213" right="0.74803149606299213" top="0.98425196850393704" bottom="0.98425196850393704" header="0.51181102362204722" footer="0.51181102362204722"/>
  <pageSetup paperSize="9" scale="40" orientation="portrait" r:id="rId1"/>
  <rowBreaks count="1" manualBreakCount="1">
    <brk id="70" max="16383" man="1"/>
  </rowBreaks>
  <colBreaks count="1" manualBreakCount="1">
    <brk id="3" max="138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PIA</vt:lpstr>
      <vt:lpstr>PIA!Área_de_impresión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Haninna Romero Sanchez</dc:creator>
  <cp:lastModifiedBy>Iris j. Llatas  Del Campo</cp:lastModifiedBy>
  <cp:lastPrinted>2022-10-19T22:33:20Z</cp:lastPrinted>
  <dcterms:created xsi:type="dcterms:W3CDTF">2019-08-01T14:18:15Z</dcterms:created>
  <dcterms:modified xsi:type="dcterms:W3CDTF">2022-10-24T15:26:06Z</dcterms:modified>
</cp:coreProperties>
</file>