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4910" windowHeight="12270"/>
  </bookViews>
  <sheets>
    <sheet name="ABRIL" sheetId="1" r:id="rId1"/>
  </sheets>
  <definedNames>
    <definedName name="_xlnm.Print_Area" localSheetId="0">ABRIL!$A$1:$X$298</definedName>
  </definedNames>
  <calcPr calcId="145621"/>
</workbook>
</file>

<file path=xl/calcChain.xml><?xml version="1.0" encoding="utf-8"?>
<calcChain xmlns="http://schemas.openxmlformats.org/spreadsheetml/2006/main">
  <c r="F32" i="1" l="1"/>
  <c r="F31" i="1"/>
  <c r="F12" i="1"/>
  <c r="F11" i="1"/>
  <c r="F10" i="1"/>
  <c r="D148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76" i="1" l="1"/>
  <c r="F77" i="1"/>
  <c r="F78" i="1"/>
  <c r="F79" i="1"/>
  <c r="F75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39" i="1"/>
  <c r="F34" i="1"/>
  <c r="F27" i="1"/>
  <c r="F28" i="1"/>
  <c r="F29" i="1"/>
  <c r="F30" i="1"/>
  <c r="F26" i="1"/>
  <c r="E25" i="1"/>
  <c r="D25" i="1"/>
  <c r="C31" i="1"/>
  <c r="C25" i="1"/>
  <c r="E14" i="1"/>
  <c r="D14" i="1"/>
  <c r="C14" i="1"/>
  <c r="F17" i="1"/>
  <c r="G17" i="1"/>
  <c r="F18" i="1"/>
  <c r="F19" i="1"/>
  <c r="F20" i="1"/>
  <c r="F21" i="1"/>
  <c r="E7" i="1"/>
  <c r="D7" i="1"/>
  <c r="C7" i="1"/>
  <c r="G10" i="1"/>
  <c r="F25" i="1" l="1"/>
  <c r="G14" i="1"/>
  <c r="G7" i="1"/>
  <c r="F7" i="1"/>
  <c r="F14" i="1"/>
  <c r="D129" i="1"/>
  <c r="E129" i="1"/>
  <c r="C129" i="1"/>
  <c r="D122" i="1"/>
  <c r="E122" i="1"/>
  <c r="C122" i="1"/>
  <c r="D107" i="1"/>
  <c r="E107" i="1"/>
  <c r="C107" i="1"/>
  <c r="D82" i="1"/>
  <c r="E82" i="1"/>
  <c r="C82" i="1"/>
  <c r="D73" i="1"/>
  <c r="E73" i="1"/>
  <c r="C73" i="1"/>
  <c r="D37" i="1"/>
  <c r="E37" i="1"/>
  <c r="C37" i="1"/>
  <c r="D33" i="1"/>
  <c r="E33" i="1"/>
  <c r="C33" i="1"/>
  <c r="D31" i="1"/>
  <c r="E31" i="1"/>
  <c r="D158" i="1"/>
  <c r="G131" i="1"/>
  <c r="F131" i="1"/>
  <c r="F125" i="1"/>
  <c r="F126" i="1"/>
  <c r="F124" i="1"/>
  <c r="G109" i="1"/>
  <c r="F110" i="1"/>
  <c r="F111" i="1"/>
  <c r="F112" i="1"/>
  <c r="F113" i="1"/>
  <c r="F114" i="1"/>
  <c r="F115" i="1"/>
  <c r="F116" i="1"/>
  <c r="F117" i="1"/>
  <c r="F118" i="1"/>
  <c r="F109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84" i="1"/>
  <c r="G39" i="1"/>
  <c r="F33" i="1"/>
  <c r="G25" i="1"/>
  <c r="G29" i="1"/>
  <c r="G129" i="1" l="1"/>
  <c r="F82" i="1"/>
  <c r="F129" i="1"/>
  <c r="F122" i="1"/>
  <c r="F107" i="1"/>
  <c r="F73" i="1"/>
  <c r="G75" i="1"/>
  <c r="G107" i="1"/>
  <c r="G125" i="1"/>
  <c r="G126" i="1"/>
  <c r="G104" i="1"/>
  <c r="G11" i="1"/>
  <c r="G12" i="1"/>
  <c r="G87" i="1"/>
  <c r="G79" i="1"/>
  <c r="G77" i="1"/>
  <c r="G30" i="1"/>
  <c r="G124" i="1"/>
  <c r="G85" i="1"/>
  <c r="G86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84" i="1"/>
  <c r="G69" i="1"/>
  <c r="G70" i="1"/>
  <c r="G118" i="1"/>
  <c r="G117" i="1"/>
  <c r="G116" i="1"/>
  <c r="G115" i="1"/>
  <c r="G114" i="1"/>
  <c r="G113" i="1"/>
  <c r="G112" i="1"/>
  <c r="G111" i="1"/>
  <c r="G110" i="1"/>
  <c r="G78" i="1"/>
  <c r="G76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4" i="1"/>
  <c r="G32" i="1"/>
  <c r="G31" i="1"/>
  <c r="G28" i="1"/>
  <c r="G27" i="1"/>
  <c r="G26" i="1"/>
  <c r="G21" i="1"/>
  <c r="G20" i="1"/>
  <c r="G19" i="1"/>
  <c r="G18" i="1"/>
  <c r="F37" i="1"/>
  <c r="G122" i="1" l="1"/>
  <c r="G37" i="1"/>
  <c r="G82" i="1"/>
  <c r="G73" i="1"/>
  <c r="G33" i="1"/>
</calcChain>
</file>

<file path=xl/sharedStrings.xml><?xml version="1.0" encoding="utf-8"?>
<sst xmlns="http://schemas.openxmlformats.org/spreadsheetml/2006/main" count="202" uniqueCount="106">
  <si>
    <t>GOBIERNO REGIONAL CAJAMARCA</t>
  </si>
  <si>
    <t>GERENCIA REGIONAL DE PLANEAMIENTO, PRESUPUESTO Y ACONDICIONAMIENTO TERRITORIAL</t>
  </si>
  <si>
    <t>SUB GERENCIA DE PRESUPUESTO Y TRIBUTACIÓN</t>
  </si>
  <si>
    <t>Pliego 445: GOBIERNO REGIONAL DEL DEPARTAMENTO DE CAJAMARCA</t>
  </si>
  <si>
    <t>PIA</t>
  </si>
  <si>
    <t>PIM</t>
  </si>
  <si>
    <t>Devengado </t>
  </si>
  <si>
    <t>Avance % </t>
  </si>
  <si>
    <t>EJECUCIÓN POR CATEGORÍAS DE GASTO</t>
  </si>
  <si>
    <t>GASTOS CORRIENTES</t>
  </si>
  <si>
    <t>GASTOS DE CAPITAL</t>
  </si>
  <si>
    <t>SERVICIO DE DEUDA</t>
  </si>
  <si>
    <t>DESAGREGADOS</t>
  </si>
  <si>
    <t>21: PERSONAL Y OBLIGACIONES SOCIALES</t>
  </si>
  <si>
    <t>22: PENSIONES Y OTRAS PRESTACIONES SOCIALES</t>
  </si>
  <si>
    <t>23: BIENES Y SERVICIOS</t>
  </si>
  <si>
    <t>24: DONACIONES Y TRANSFERENCIAS</t>
  </si>
  <si>
    <t>25: OTROS GASTOS</t>
  </si>
  <si>
    <t>26: ADQUISICION DE ACTIVOS NO FINANCIEROS</t>
  </si>
  <si>
    <t>28: SERVICIO DE LA DEUDA PUBLICA</t>
  </si>
  <si>
    <t>Unidad Ejecutora</t>
  </si>
  <si>
    <t>Fuente de Financiamiento</t>
  </si>
  <si>
    <t>1: RECURSOS ORDINARIOS</t>
  </si>
  <si>
    <t>4: DONACIONES Y TRANSFERENCIAS</t>
  </si>
  <si>
    <t>5: RECURSOS DETERMINADOS</t>
  </si>
  <si>
    <t>2: RECURSOS DIRECTAMENTE RECAUDADOS</t>
  </si>
  <si>
    <t>Función</t>
  </si>
  <si>
    <t>Pliego 445: GOBIERNO REGIONAL CAJAMARCA</t>
  </si>
  <si>
    <t>3: RECURSOS POR OPERACIONES OFICIALES DE CREDITO</t>
  </si>
  <si>
    <t>EJECUCIÓN TOTAL POR FUENTES DE FINANCIAMIENTO</t>
  </si>
  <si>
    <t>Incluye: Sólo Proyectos</t>
  </si>
  <si>
    <t>Mes</t>
  </si>
  <si>
    <t>1: 'Enero</t>
  </si>
  <si>
    <t>2: 'Febrero</t>
  </si>
  <si>
    <t>3: 'Marzo</t>
  </si>
  <si>
    <t>4: 'Abril</t>
  </si>
  <si>
    <t>EJECUCIÓN MENSUAL DE GASTO</t>
  </si>
  <si>
    <t>Incluye: Sólo Actividades</t>
  </si>
  <si>
    <t>DESAGREGADOS - PRESUPUESTO TOTAL  POR UNIDAD EJECUTORA</t>
  </si>
  <si>
    <t>PRESUPUESTO DE ACTIVIDADES -  DESAGREGADO POR FUENTE DE FINANCIAMIENTO</t>
  </si>
  <si>
    <t>PRESUPUESTO DE ACTIVIDADES -  DESAGREGADO POR FUNCIÓN</t>
  </si>
  <si>
    <t>CATEGORÍA / GENÉRICA DE GASTO</t>
  </si>
  <si>
    <t>PROYECTOS DE INVERSIÓN PÚBLICA Y OTRAS INVERSIONES - DESAGREGADO POR UNIDAD EJECUTORA</t>
  </si>
  <si>
    <t>PROYECTOS DE INVERSIÓN PÚBLICA Y OTRAS INVERSIONES - DESAGREGADO POR FUENTE DE FINANCIAMIENTO</t>
  </si>
  <si>
    <t>PROYECTOS DE INVERSIÓN PÚBLICA Y OTRAS INVERSIONES - DESAGREGADO POR FUNCIÓN</t>
  </si>
  <si>
    <t>Saldo</t>
  </si>
  <si>
    <t>Devengado</t>
  </si>
  <si>
    <t xml:space="preserve"> </t>
  </si>
  <si>
    <t>03: PLANEAMIENTO, GESTION Y RESERVA DE CONTINGENCIA</t>
  </si>
  <si>
    <t>05: ORDEN PUBLICO Y SEGURIDAD</t>
  </si>
  <si>
    <t>07: TRABAJO</t>
  </si>
  <si>
    <t>08: COMERCIO</t>
  </si>
  <si>
    <t>09: TURISMO</t>
  </si>
  <si>
    <t>10: AGROPECUARIA</t>
  </si>
  <si>
    <t>11: PESCA</t>
  </si>
  <si>
    <t>12: ENERGIA</t>
  </si>
  <si>
    <t>13: MINERIA</t>
  </si>
  <si>
    <t>14: INDUSTRIA</t>
  </si>
  <si>
    <t>15: TRANSPORTE</t>
  </si>
  <si>
    <t>16: COMUNICACIONES</t>
  </si>
  <si>
    <t>17: AMBIENTE</t>
  </si>
  <si>
    <t>18: SANEAMIENTO</t>
  </si>
  <si>
    <t>19: VIVIENDA Y DESARROLLO URBANO</t>
  </si>
  <si>
    <t>20: SALUD</t>
  </si>
  <si>
    <t>21: CULTURA Y DEPORTE</t>
  </si>
  <si>
    <t>22: EDUCACION</t>
  </si>
  <si>
    <t>23: PROTECCION SOCIAL</t>
  </si>
  <si>
    <t>24: PREVISION SOCIAL</t>
  </si>
  <si>
    <t>25: DEUDA PUBLICA</t>
  </si>
  <si>
    <t>1. RECURSOS ORDINARIOS</t>
  </si>
  <si>
    <t>3. RECURSOS POR OPERACIONES OFICIALES DE CREDITO</t>
  </si>
  <si>
    <t>5. RECURSOS DETERMINADOS</t>
  </si>
  <si>
    <t xml:space="preserve"> EJECUCIÓN PRESUPUESTAL ENERO -  ABRIL 2022</t>
  </si>
  <si>
    <t>001-775: REGION CAJAMARCA-SEDE CENTRAL</t>
  </si>
  <si>
    <t>002-776: REGION CAJAMARCA-CHOTA</t>
  </si>
  <si>
    <t>003-777: REGION CAJAMARCA-CUTERVO</t>
  </si>
  <si>
    <t>004-778: REGION CAJAMARCA-JAEN</t>
  </si>
  <si>
    <t>005-1335: REGION CAJAMARCA - PROGRAMAS REGIONALES - PRO REGION</t>
  </si>
  <si>
    <t>100-779: REGION CAJAMARCA-AGRICULTURA</t>
  </si>
  <si>
    <t>200-780: REGION CAJAMARCA-TRANSPORTES</t>
  </si>
  <si>
    <t>300-781: REGION CAJAMARCA-EDUCACION CAJAMARCA</t>
  </si>
  <si>
    <t>301-782: REGION CAJAMARCA-EDUCACION CHOTA</t>
  </si>
  <si>
    <t>302-783: REGION CAJAMARCA-EDUCACION CUTERVO</t>
  </si>
  <si>
    <t>303-784: REGION CAJAMARCA-EDUCACION JAEN</t>
  </si>
  <si>
    <t>304-1168: REGION CAJAMARCA - EDUCACION SAN IGNACIO</t>
  </si>
  <si>
    <t>305-1353: GOB.REG. DE CAJAMARCA- EDUCACION UGEL SANTA CRUZ</t>
  </si>
  <si>
    <t>306-1354: GOB.REG. DE CAJAMARCA- EDUCACION UGEL CAJABAMBA</t>
  </si>
  <si>
    <t>307-1355: GOB.REG. DE CAJAMARCA- EDUCACION UGEL BAMBAMARCA</t>
  </si>
  <si>
    <t>308-1379: GOB.REG. CAJAMARCA - EDUCACION UGEL CELENDIN</t>
  </si>
  <si>
    <t>309-1380: GOB. REG. CAJAMARCA - EDUCACION UGEL CAJAMARCA</t>
  </si>
  <si>
    <t>310-1381: GOB. REG. CAJAMARCA - EDUCACION UGEL SAN MARCOS</t>
  </si>
  <si>
    <t>311-1382: GOB. REG. CAJAMARCA - EDUCACION UGEL CONTUMAZA</t>
  </si>
  <si>
    <t>312-1383: GOB. REG. CAJAMARCA - EDUCACION UGEL SAN MIGUEL</t>
  </si>
  <si>
    <t>313-1384: GOB. REG. CAJAMARCA - EDUCACION UGEL SAN PABLO</t>
  </si>
  <si>
    <t>400-785: REGION CAJAMARCA-SALUD CAJAMARCA</t>
  </si>
  <si>
    <t>401-786: REGION CAJAMARCA-SALUD CHOTA</t>
  </si>
  <si>
    <t>402-787: REGION CAJAMARCA-SALUD CUTERVO</t>
  </si>
  <si>
    <t>403-788: REGION CAJAMARCA-SALUD JAEN</t>
  </si>
  <si>
    <t>404-999: REGION CAJAMARCA-HOSPITAL CAJAMARCA</t>
  </si>
  <si>
    <t>405-1047: REGION CAJAMARCA-HOSPITAL GENERAL DE JAEN</t>
  </si>
  <si>
    <t>406-1539: GOB. REG. CAJAMARCA - HOSPITAL JOSE H. SOTO CADENILLAS- CHOTA</t>
  </si>
  <si>
    <t>407-1654: GOB. REG. CAJAMARCA - SALUD SAN IGNACIO</t>
  </si>
  <si>
    <t>408-1662: GOB. REG. CAJAMARCA - SALUD HUALGAYOC - BAMBAMARCA</t>
  </si>
  <si>
    <t>409-1671: GOB. REG. CAJAMARCA - SALUD SANTA CRUZ</t>
  </si>
  <si>
    <t>410-1712: GOB. REG. DPTO. CAJAMARCA-SALUD CAJAMARCA- CAJAMARCA</t>
  </si>
  <si>
    <t>FUENTE: SIAF - MODULO PRESUPUESTAL PLIEGO, FECHA DE CONSULTA (13.05.2022)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</si>
</sst>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.7"/>
      <color theme="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9"/>
      <color rgb="FF0E6590"/>
      <name val="Calibri"/>
      <family val="2"/>
      <scheme val="minor"/>
    </font>
    <font>
      <sz val="8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12" applyNumberFormat="0" applyAlignment="0" applyProtection="0"/>
    <xf numFmtId="0" fontId="32" fillId="14" borderId="13" applyNumberFormat="0" applyAlignment="0" applyProtection="0"/>
    <xf numFmtId="0" fontId="33" fillId="14" borderId="12" applyNumberFormat="0" applyAlignment="0" applyProtection="0"/>
    <xf numFmtId="0" fontId="34" fillId="0" borderId="14" applyNumberFormat="0" applyFill="0" applyAlignment="0" applyProtection="0"/>
    <xf numFmtId="0" fontId="4" fillId="15" borderId="15" applyNumberFormat="0" applyAlignment="0" applyProtection="0"/>
    <xf numFmtId="0" fontId="35" fillId="0" borderId="0" applyNumberFormat="0" applyFill="0" applyBorder="0" applyAlignment="0" applyProtection="0"/>
    <xf numFmtId="0" fontId="2" fillId="16" borderId="16" applyNumberFormat="0" applyFont="0" applyAlignment="0" applyProtection="0"/>
    <xf numFmtId="0" fontId="36" fillId="0" borderId="0" applyNumberFormat="0" applyFill="0" applyBorder="0" applyAlignment="0" applyProtection="0"/>
    <xf numFmtId="0" fontId="5" fillId="0" borderId="17" applyNumberFormat="0" applyFill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3" fillId="38" borderId="0" applyNumberFormat="0" applyBorder="0" applyAlignment="0" applyProtection="0"/>
  </cellStyleXfs>
  <cellXfs count="95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right" vertical="center"/>
    </xf>
    <xf numFmtId="0" fontId="6" fillId="4" borderId="5" xfId="0" applyFont="1" applyFill="1" applyBorder="1" applyAlignment="1"/>
    <xf numFmtId="0" fontId="7" fillId="4" borderId="0" xfId="0" applyFont="1" applyFill="1" applyAlignment="1">
      <alignment vertical="center"/>
    </xf>
    <xf numFmtId="0" fontId="6" fillId="4" borderId="0" xfId="0" applyFont="1" applyFill="1" applyBorder="1" applyAlignment="1"/>
    <xf numFmtId="0" fontId="6" fillId="4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left" vertical="center" wrapText="1" indent="3" readingOrder="1"/>
    </xf>
    <xf numFmtId="0" fontId="7" fillId="5" borderId="0" xfId="0" applyFont="1" applyFill="1" applyBorder="1" applyAlignment="1">
      <alignment horizontal="right" vertical="center" wrapText="1"/>
    </xf>
    <xf numFmtId="3" fontId="7" fillId="5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10" fillId="4" borderId="0" xfId="0" applyFont="1" applyFill="1" applyAlignment="1">
      <alignment horizontal="right" vertical="center"/>
    </xf>
    <xf numFmtId="3" fontId="7" fillId="4" borderId="0" xfId="0" applyNumberFormat="1" applyFont="1" applyFill="1" applyAlignment="1">
      <alignment vertical="center"/>
    </xf>
    <xf numFmtId="0" fontId="10" fillId="4" borderId="0" xfId="0" applyFont="1" applyFill="1"/>
    <xf numFmtId="0" fontId="7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9" fontId="8" fillId="5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0" fillId="4" borderId="0" xfId="0" applyFont="1" applyFill="1" applyBorder="1" applyAlignment="1">
      <alignment horizontal="left" indent="6"/>
    </xf>
    <xf numFmtId="0" fontId="0" fillId="4" borderId="0" xfId="0" applyFont="1" applyFill="1" applyBorder="1" applyAlignment="1">
      <alignment horizontal="right" vertical="center"/>
    </xf>
    <xf numFmtId="3" fontId="0" fillId="4" borderId="0" xfId="0" applyNumberFormat="1" applyFont="1" applyFill="1" applyBorder="1" applyAlignment="1">
      <alignment horizontal="right" vertical="center"/>
    </xf>
    <xf numFmtId="0" fontId="0" fillId="4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2" fillId="4" borderId="0" xfId="0" applyFont="1" applyFill="1"/>
    <xf numFmtId="3" fontId="13" fillId="0" borderId="0" xfId="0" applyNumberFormat="1" applyFont="1"/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" fillId="4" borderId="0" xfId="0" applyFont="1" applyFill="1" applyBorder="1"/>
    <xf numFmtId="0" fontId="14" fillId="5" borderId="6" xfId="1" applyFont="1" applyFill="1" applyBorder="1" applyAlignment="1">
      <alignment vertical="center" wrapText="1"/>
    </xf>
    <xf numFmtId="3" fontId="14" fillId="5" borderId="0" xfId="1" applyNumberFormat="1" applyFont="1" applyFill="1" applyBorder="1" applyAlignment="1">
      <alignment horizontal="right" vertical="center"/>
    </xf>
    <xf numFmtId="9" fontId="14" fillId="5" borderId="5" xfId="1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3" fontId="15" fillId="6" borderId="1" xfId="0" applyNumberFormat="1" applyFont="1" applyFill="1" applyBorder="1" applyAlignment="1">
      <alignment horizontal="right" vertical="center"/>
    </xf>
    <xf numFmtId="9" fontId="15" fillId="6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 indent="1"/>
    </xf>
    <xf numFmtId="3" fontId="7" fillId="0" borderId="1" xfId="1" applyNumberFormat="1" applyFont="1" applyFill="1" applyBorder="1" applyAlignment="1">
      <alignment horizontal="right" vertical="center" wrapText="1" readingOrder="1"/>
    </xf>
    <xf numFmtId="9" fontId="7" fillId="0" borderId="1" xfId="1" applyNumberFormat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/>
    </xf>
    <xf numFmtId="9" fontId="5" fillId="0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 indent="1" readingOrder="1"/>
    </xf>
    <xf numFmtId="0" fontId="16" fillId="4" borderId="0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 readingOrder="1"/>
    </xf>
    <xf numFmtId="0" fontId="17" fillId="8" borderId="1" xfId="0" applyFont="1" applyFill="1" applyBorder="1" applyAlignment="1">
      <alignment horizontal="center" vertical="center" wrapText="1"/>
    </xf>
    <xf numFmtId="0" fontId="14" fillId="9" borderId="1" xfId="1" applyFont="1" applyFill="1" applyBorder="1" applyAlignment="1">
      <alignment horizontal="left" vertical="center" wrapText="1" indent="2" readingOrder="1"/>
    </xf>
    <xf numFmtId="3" fontId="14" fillId="9" borderId="1" xfId="1" applyNumberFormat="1" applyFont="1" applyFill="1" applyBorder="1" applyAlignment="1">
      <alignment horizontal="right" vertical="center" wrapText="1" readingOrder="1"/>
    </xf>
    <xf numFmtId="9" fontId="14" fillId="9" borderId="1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 indent="3" readingOrder="1"/>
    </xf>
    <xf numFmtId="9" fontId="8" fillId="5" borderId="1" xfId="0" applyNumberFormat="1" applyFont="1" applyFill="1" applyBorder="1" applyAlignment="1">
      <alignment horizontal="center" vertical="center" wrapText="1"/>
    </xf>
    <xf numFmtId="3" fontId="14" fillId="9" borderId="1" xfId="1" applyNumberFormat="1" applyFont="1" applyFill="1" applyBorder="1" applyAlignment="1">
      <alignment horizontal="right" vertical="center" wrapText="1"/>
    </xf>
    <xf numFmtId="0" fontId="17" fillId="8" borderId="1" xfId="0" applyFont="1" applyFill="1" applyBorder="1" applyAlignment="1">
      <alignment horizontal="left" vertical="center" indent="2"/>
    </xf>
    <xf numFmtId="3" fontId="17" fillId="8" borderId="1" xfId="0" applyNumberFormat="1" applyFont="1" applyFill="1" applyBorder="1" applyAlignment="1">
      <alignment horizontal="right" vertical="center"/>
    </xf>
    <xf numFmtId="9" fontId="17" fillId="8" borderId="1" xfId="0" applyNumberFormat="1" applyFont="1" applyFill="1" applyBorder="1" applyAlignment="1">
      <alignment horizontal="center" vertical="center"/>
    </xf>
    <xf numFmtId="0" fontId="14" fillId="9" borderId="1" xfId="1" applyFont="1" applyFill="1" applyBorder="1" applyAlignment="1">
      <alignment horizontal="center" vertical="center" wrapText="1" readingOrder="1"/>
    </xf>
    <xf numFmtId="9" fontId="7" fillId="4" borderId="1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indent="6"/>
    </xf>
    <xf numFmtId="3" fontId="7" fillId="4" borderId="0" xfId="0" applyNumberFormat="1" applyFont="1" applyFill="1" applyBorder="1" applyAlignment="1">
      <alignment horizontal="right" vertical="center" wrapText="1"/>
    </xf>
    <xf numFmtId="9" fontId="7" fillId="4" borderId="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indent="6"/>
    </xf>
    <xf numFmtId="3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left" vertical="center" indent="6"/>
    </xf>
    <xf numFmtId="3" fontId="18" fillId="8" borderId="1" xfId="0" applyNumberFormat="1" applyFont="1" applyFill="1" applyBorder="1" applyAlignment="1">
      <alignment horizontal="right" vertical="center"/>
    </xf>
    <xf numFmtId="9" fontId="18" fillId="8" borderId="1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 indent="6"/>
    </xf>
    <xf numFmtId="0" fontId="19" fillId="4" borderId="0" xfId="0" applyFont="1" applyFill="1" applyBorder="1" applyAlignment="1">
      <alignment horizontal="right" vertical="center"/>
    </xf>
    <xf numFmtId="3" fontId="19" fillId="4" borderId="0" xfId="0" applyNumberFormat="1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/>
    </xf>
    <xf numFmtId="10" fontId="5" fillId="7" borderId="1" xfId="1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horizontal="right" vertical="center" wrapText="1" readingOrder="1"/>
    </xf>
    <xf numFmtId="9" fontId="7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3" readingOrder="1"/>
    </xf>
    <xf numFmtId="9" fontId="7" fillId="0" borderId="1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 indent="2"/>
    </xf>
    <xf numFmtId="0" fontId="4" fillId="6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6" borderId="1" xfId="2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center" vertical="center"/>
    </xf>
  </cellXfs>
  <cellStyles count="42">
    <cellStyle name="20% - Énfasis1" xfId="21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1" builtinId="46" customBuiltin="1"/>
    <cellStyle name="20% - Énfasis6" xfId="39" builtinId="50" customBuiltin="1"/>
    <cellStyle name="40% - Énfasis1" xfId="22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6" builtinId="47" customBuiltin="1"/>
    <cellStyle name="40% - Énfasis6" xfId="40" builtinId="51" customBuiltin="1"/>
    <cellStyle name="60% - Énfasis1" xfId="23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7" builtinId="48" customBuiltin="1"/>
    <cellStyle name="60% - Énfasis6" xfId="41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8" builtinId="49" customBuiltin="1"/>
    <cellStyle name="Entrada" xfId="11" builtinId="20" customBuiltin="1"/>
    <cellStyle name="Incorrecto" xfId="9" builtinId="27" customBuiltin="1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EJECUCIÓN POR CATEGORÍAS DE GASTO A NIVEL DE PLIEGO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A ABRIL 2022</a:t>
            </a:r>
          </a:p>
        </c:rich>
      </c:tx>
      <c:layout>
        <c:manualLayout>
          <c:xMode val="edge"/>
          <c:yMode val="edge"/>
          <c:x val="0.20348417008449607"/>
          <c:y val="3.70912594463832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4606298372717"/>
          <c:y val="0.15218545850515519"/>
          <c:w val="0.76318187826020423"/>
          <c:h val="0.7851103694299548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ABRIL!$C$9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ABRIL!$B$10:$B$12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ABRIL!$C$10:$C$12</c:f>
              <c:numCache>
                <c:formatCode>#,##0</c:formatCode>
                <c:ptCount val="3"/>
                <c:pt idx="0">
                  <c:v>1920610759</c:v>
                </c:pt>
                <c:pt idx="1">
                  <c:v>434273536</c:v>
                </c:pt>
                <c:pt idx="2">
                  <c:v>55493470</c:v>
                </c:pt>
              </c:numCache>
            </c:numRef>
          </c:val>
        </c:ser>
        <c:ser>
          <c:idx val="0"/>
          <c:order val="1"/>
          <c:tx>
            <c:strRef>
              <c:f>ABRIL!$D$9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2.0990681666189073E-2"/>
                  <c:y val="-6.11159250596045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ABRIL!$B$10:$B$12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ABRIL!$D$10:$D$12</c:f>
              <c:numCache>
                <c:formatCode>#,##0</c:formatCode>
                <c:ptCount val="3"/>
                <c:pt idx="0">
                  <c:v>2086591965</c:v>
                </c:pt>
                <c:pt idx="1">
                  <c:v>876779038</c:v>
                </c:pt>
                <c:pt idx="2">
                  <c:v>72693647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083712"/>
        <c:axId val="154085248"/>
      </c:barChart>
      <c:lineChart>
        <c:grouping val="standard"/>
        <c:varyColors val="0"/>
        <c:ser>
          <c:idx val="2"/>
          <c:order val="2"/>
          <c:tx>
            <c:strRef>
              <c:f>ABRIL!$E$9</c:f>
              <c:strCache>
                <c:ptCount val="1"/>
                <c:pt idx="0">
                  <c:v>Devengado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1.3119177396587051E-3"/>
                  <c:y val="3.629369889947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ABRIL!$B$10:$B$12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ABRIL!$G$10:$G$12</c:f>
              <c:numCache>
                <c:formatCode>0%</c:formatCode>
                <c:ptCount val="3"/>
                <c:pt idx="0">
                  <c:v>0.32823723396251075</c:v>
                </c:pt>
                <c:pt idx="1">
                  <c:v>7.8658348353442278E-2</c:v>
                </c:pt>
                <c:pt idx="2">
                  <c:v>0.24720063914250995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86784"/>
        <c:axId val="154100864"/>
      </c:lineChart>
      <c:catAx>
        <c:axId val="15408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4085248"/>
        <c:crosses val="autoZero"/>
        <c:auto val="1"/>
        <c:lblAlgn val="ctr"/>
        <c:lblOffset val="100"/>
        <c:noMultiLvlLbl val="0"/>
      </c:catAx>
      <c:valAx>
        <c:axId val="15408524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4083712"/>
        <c:crosses val="autoZero"/>
        <c:crossBetween val="between"/>
      </c:valAx>
      <c:catAx>
        <c:axId val="154086784"/>
        <c:scaling>
          <c:orientation val="minMax"/>
        </c:scaling>
        <c:delete val="1"/>
        <c:axPos val="b"/>
        <c:majorTickMark val="out"/>
        <c:minorTickMark val="none"/>
        <c:tickLblPos val="nextTo"/>
        <c:crossAx val="154100864"/>
        <c:crosses val="autoZero"/>
        <c:auto val="1"/>
        <c:lblAlgn val="ctr"/>
        <c:lblOffset val="100"/>
        <c:noMultiLvlLbl val="0"/>
      </c:catAx>
      <c:valAx>
        <c:axId val="15410086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4086784"/>
        <c:crosses val="max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80587740141949715"/>
          <c:y val="0.35869100520850733"/>
          <c:w val="0.10378843177147234"/>
          <c:h val="0.1000437321572427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EJECUCIÓN PRESUPUESTAL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A ABRIL 2022</a:t>
            </a:r>
          </a:p>
        </c:rich>
      </c:tx>
      <c:layout>
        <c:manualLayout>
          <c:xMode val="edge"/>
          <c:yMode val="edge"/>
          <c:x val="0.22061942319627156"/>
          <c:y val="3.18855824383990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35469534793728"/>
          <c:y val="0.1733371067181359"/>
          <c:w val="0.77363189963075063"/>
          <c:h val="0.710012735173708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E659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B6E5F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74BA76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ABRIL!$C$6:$F$6</c:f>
              <c:strCache>
                <c:ptCount val="4"/>
                <c:pt idx="0">
                  <c:v>PIA</c:v>
                </c:pt>
                <c:pt idx="1">
                  <c:v>PIM</c:v>
                </c:pt>
                <c:pt idx="2">
                  <c:v>Devengado </c:v>
                </c:pt>
                <c:pt idx="3">
                  <c:v>Saldo</c:v>
                </c:pt>
              </c:strCache>
            </c:strRef>
          </c:cat>
          <c:val>
            <c:numRef>
              <c:f>ABRIL!$C$7:$F$7</c:f>
              <c:numCache>
                <c:formatCode>#,##0</c:formatCode>
                <c:ptCount val="4"/>
                <c:pt idx="0">
                  <c:v>2410377765</c:v>
                </c:pt>
                <c:pt idx="1">
                  <c:v>3036064650</c:v>
                </c:pt>
                <c:pt idx="2">
                  <c:v>771833082</c:v>
                </c:pt>
                <c:pt idx="3">
                  <c:v>2264231568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122880"/>
        <c:axId val="154141056"/>
      </c:barChart>
      <c:catAx>
        <c:axId val="15412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4141056"/>
        <c:crosses val="autoZero"/>
        <c:auto val="1"/>
        <c:lblAlgn val="ctr"/>
        <c:lblOffset val="100"/>
        <c:noMultiLvlLbl val="0"/>
      </c:catAx>
      <c:valAx>
        <c:axId val="15414105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4122880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2133279532219261"/>
          <c:y val="0.29418354849984352"/>
          <c:w val="0.10938670597209832"/>
          <c:h val="0.1586220677173543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EVOLUCIÓN MENSUAL DE EJECUCIÓN PRESUPUESTAL DE PROYECTOS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A ABRIL 2022</a:t>
            </a:r>
          </a:p>
        </c:rich>
      </c:tx>
      <c:layout>
        <c:manualLayout>
          <c:xMode val="edge"/>
          <c:yMode val="edge"/>
          <c:x val="0.30271220019640671"/>
          <c:y val="4.992227288649783E-2"/>
        </c:manualLayout>
      </c:layout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9.3432926932976654E-2"/>
          <c:y val="0.15893899545210899"/>
          <c:w val="0.8700926910809661"/>
          <c:h val="0.69098181728455188"/>
        </c:manualLayout>
      </c:layout>
      <c:lineChart>
        <c:grouping val="stacked"/>
        <c:varyColors val="0"/>
        <c:ser>
          <c:idx val="0"/>
          <c:order val="0"/>
          <c:tx>
            <c:strRef>
              <c:f>ABRIL!$D$149</c:f>
              <c:strCache>
                <c:ptCount val="1"/>
                <c:pt idx="0">
                  <c:v>Devengado 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pPr>
              <a:solidFill>
                <a:schemeClr val="lt1"/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</c:marker>
          <c:cat>
            <c:strRef>
              <c:f>ABRIL!$B$150:$B$153</c:f>
              <c:strCache>
                <c:ptCount val="4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</c:strCache>
            </c:strRef>
          </c:cat>
          <c:val>
            <c:numRef>
              <c:f>ABRIL!$D$150:$D$153</c:f>
              <c:numCache>
                <c:formatCode>#,##0</c:formatCode>
                <c:ptCount val="4"/>
                <c:pt idx="0">
                  <c:v>2886960</c:v>
                </c:pt>
                <c:pt idx="1">
                  <c:v>15292357</c:v>
                </c:pt>
                <c:pt idx="2">
                  <c:v>21339913</c:v>
                </c:pt>
                <c:pt idx="3">
                  <c:v>27490724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73440"/>
        <c:axId val="154175360"/>
      </c:lineChart>
      <c:catAx>
        <c:axId val="15417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4175360"/>
        <c:crosses val="autoZero"/>
        <c:auto val="1"/>
        <c:lblAlgn val="ctr"/>
        <c:lblOffset val="100"/>
        <c:noMultiLvlLbl val="0"/>
      </c:catAx>
      <c:valAx>
        <c:axId val="154175360"/>
        <c:scaling>
          <c:orientation val="minMax"/>
        </c:scaling>
        <c:delete val="0"/>
        <c:axPos val="l"/>
        <c:majorGridlines>
          <c:spPr>
            <a:ln w="22225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417344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EVOLUCIÓN MENSUAL DE EJECUCIÓN PRESUPUESTAL DE ACTIVIDADES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A ABRIL 2022</a:t>
            </a:r>
          </a:p>
        </c:rich>
      </c:tx>
      <c:layout>
        <c:manualLayout>
          <c:xMode val="edge"/>
          <c:yMode val="edge"/>
          <c:x val="0.25295208649650197"/>
          <c:y val="2.98425954418506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00730572793851"/>
          <c:y val="0.1624272286553205"/>
          <c:w val="0.79643387713790692"/>
          <c:h val="0.71346760849380997"/>
        </c:manualLayout>
      </c:layout>
      <c:lineChart>
        <c:grouping val="stacked"/>
        <c:varyColors val="0"/>
        <c:ser>
          <c:idx val="0"/>
          <c:order val="0"/>
          <c:tx>
            <c:strRef>
              <c:f>ABRIL!$D$159</c:f>
              <c:strCache>
                <c:ptCount val="1"/>
                <c:pt idx="0">
                  <c:v>Devengado 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pPr>
              <a:solidFill>
                <a:schemeClr val="lt1"/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</c:marker>
          <c:cat>
            <c:strRef>
              <c:f>ABRIL!$B$160:$B$163</c:f>
              <c:strCache>
                <c:ptCount val="4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</c:strCache>
            </c:strRef>
          </c:cat>
          <c:val>
            <c:numRef>
              <c:f>ABRIL!$D$160:$D$163</c:f>
              <c:numCache>
                <c:formatCode>#,##0</c:formatCode>
                <c:ptCount val="4"/>
                <c:pt idx="0">
                  <c:v>166808773</c:v>
                </c:pt>
                <c:pt idx="1">
                  <c:v>163606572</c:v>
                </c:pt>
                <c:pt idx="2">
                  <c:v>191170229</c:v>
                </c:pt>
                <c:pt idx="3">
                  <c:v>183237554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96608"/>
        <c:axId val="154338048"/>
      </c:lineChart>
      <c:catAx>
        <c:axId val="15419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4338048"/>
        <c:crosses val="autoZero"/>
        <c:auto val="1"/>
        <c:lblAlgn val="ctr"/>
        <c:lblOffset val="100"/>
        <c:noMultiLvlLbl val="0"/>
      </c:catAx>
      <c:valAx>
        <c:axId val="154338048"/>
        <c:scaling>
          <c:orientation val="minMax"/>
        </c:scaling>
        <c:delete val="0"/>
        <c:axPos val="l"/>
        <c:majorGridlines>
          <c:spPr>
            <a:ln w="19050">
              <a:solidFill>
                <a:schemeClr val="accent4">
                  <a:lumMod val="40000"/>
                  <a:lumOff val="6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419660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ACTIVIDADES: EJECUCIÓN POR FUENTE DE FINANCIAMIENTO A NIVEL DE PLIEGO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A ABRIL 2022</a:t>
            </a:r>
            <a:endParaRPr lang="es-PE" sz="1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8208407026044821"/>
          <c:y val="3.34341186075144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5712091592255"/>
          <c:y val="0.15805270113138165"/>
          <c:w val="0.81954501025409876"/>
          <c:h val="0.697333937433860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ABRIL!$C$74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ABRIL!$B$75:$B$79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ABRIL!$C$75:$C$79</c:f>
              <c:numCache>
                <c:formatCode>#,##0</c:formatCode>
                <c:ptCount val="5"/>
                <c:pt idx="0">
                  <c:v>1878096294</c:v>
                </c:pt>
                <c:pt idx="1">
                  <c:v>9869154</c:v>
                </c:pt>
                <c:pt idx="2">
                  <c:v>40091954</c:v>
                </c:pt>
                <c:pt idx="3">
                  <c:v>2146353</c:v>
                </c:pt>
                <c:pt idx="4">
                  <c:v>60024288</c:v>
                </c:pt>
              </c:numCache>
            </c:numRef>
          </c:val>
        </c:ser>
        <c:ser>
          <c:idx val="1"/>
          <c:order val="1"/>
          <c:tx>
            <c:strRef>
              <c:f>ABRIL!$D$74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ABRIL!$B$75:$B$79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ABRIL!$D$75:$D$79</c:f>
              <c:numCache>
                <c:formatCode>#,##0</c:formatCode>
                <c:ptCount val="5"/>
                <c:pt idx="0">
                  <c:v>1967889135</c:v>
                </c:pt>
                <c:pt idx="1">
                  <c:v>20431126</c:v>
                </c:pt>
                <c:pt idx="2">
                  <c:v>49278280</c:v>
                </c:pt>
                <c:pt idx="3">
                  <c:v>62689569</c:v>
                </c:pt>
                <c:pt idx="4">
                  <c:v>92140117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75296"/>
        <c:axId val="154376832"/>
      </c:barChart>
      <c:lineChart>
        <c:grouping val="stacked"/>
        <c:varyColors val="0"/>
        <c:ser>
          <c:idx val="2"/>
          <c:order val="2"/>
          <c:tx>
            <c:strRef>
              <c:f>ABRIL!$E$74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ABRIL!$B$75:$B$79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ABRIL!$G$75:$G$79</c:f>
              <c:numCache>
                <c:formatCode>0%</c:formatCode>
                <c:ptCount val="5"/>
                <c:pt idx="0">
                  <c:v>0.32332263372143677</c:v>
                </c:pt>
                <c:pt idx="1">
                  <c:v>0.18484605302713125</c:v>
                </c:pt>
                <c:pt idx="2">
                  <c:v>0.74417745505727884</c:v>
                </c:pt>
                <c:pt idx="3">
                  <c:v>0.121007722991364</c:v>
                </c:pt>
                <c:pt idx="4">
                  <c:v>0.22276626803067767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86816"/>
        <c:axId val="154388352"/>
      </c:lineChart>
      <c:catAx>
        <c:axId val="15437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4376832"/>
        <c:crosses val="autoZero"/>
        <c:auto val="1"/>
        <c:lblAlgn val="ctr"/>
        <c:lblOffset val="100"/>
        <c:noMultiLvlLbl val="0"/>
      </c:catAx>
      <c:valAx>
        <c:axId val="1543768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4375296"/>
        <c:crosses val="autoZero"/>
        <c:crossBetween val="between"/>
      </c:valAx>
      <c:catAx>
        <c:axId val="154386816"/>
        <c:scaling>
          <c:orientation val="minMax"/>
        </c:scaling>
        <c:delete val="1"/>
        <c:axPos val="b"/>
        <c:majorTickMark val="out"/>
        <c:minorTickMark val="none"/>
        <c:tickLblPos val="nextTo"/>
        <c:crossAx val="154388352"/>
        <c:crosses val="autoZero"/>
        <c:auto val="1"/>
        <c:lblAlgn val="ctr"/>
        <c:lblOffset val="100"/>
        <c:noMultiLvlLbl val="0"/>
      </c:catAx>
      <c:valAx>
        <c:axId val="15438835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4386816"/>
        <c:crosses val="max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PROYECTOS: EJECUCIÓN POR FUENTE DE FINANCIAMIENTO A NIVEL DE PLIEGO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A ABRIL 2022</a:t>
            </a:r>
          </a:p>
        </c:rich>
      </c:tx>
      <c:layout>
        <c:manualLayout>
          <c:xMode val="edge"/>
          <c:yMode val="edge"/>
          <c:x val="0.20775565191337664"/>
          <c:y val="3.82200776006760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5785441941553"/>
          <c:y val="0.15281801495360306"/>
          <c:w val="0.81954501025409876"/>
          <c:h val="0.690543895743014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ABRIL!$C$74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ABRIL!$B$124:$B$126</c:f>
              <c:strCache>
                <c:ptCount val="3"/>
                <c:pt idx="0">
                  <c:v>1. RECURSOS ORDINARIOS</c:v>
                </c:pt>
                <c:pt idx="1">
                  <c:v>3. RECURSOS POR OPERACIONES OFICIALES DE CREDITO</c:v>
                </c:pt>
                <c:pt idx="2">
                  <c:v>5. RECURSOS DETERMINADOS</c:v>
                </c:pt>
              </c:strCache>
            </c:strRef>
          </c:cat>
          <c:val>
            <c:numRef>
              <c:f>ABRIL!$C$124:$C$126</c:f>
              <c:numCache>
                <c:formatCode>#,##0</c:formatCode>
                <c:ptCount val="3"/>
                <c:pt idx="0">
                  <c:v>108470177</c:v>
                </c:pt>
                <c:pt idx="1">
                  <c:v>0</c:v>
                </c:pt>
                <c:pt idx="2">
                  <c:v>311679545</c:v>
                </c:pt>
              </c:numCache>
            </c:numRef>
          </c:val>
        </c:ser>
        <c:ser>
          <c:idx val="1"/>
          <c:order val="1"/>
          <c:tx>
            <c:strRef>
              <c:f>ABRIL!$D$74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ABRIL!$B$124:$B$126</c:f>
              <c:strCache>
                <c:ptCount val="3"/>
                <c:pt idx="0">
                  <c:v>1. RECURSOS ORDINARIOS</c:v>
                </c:pt>
                <c:pt idx="1">
                  <c:v>3. RECURSOS POR OPERACIONES OFICIALES DE CREDITO</c:v>
                </c:pt>
                <c:pt idx="2">
                  <c:v>5. RECURSOS DETERMINADOS</c:v>
                </c:pt>
              </c:strCache>
            </c:strRef>
          </c:cat>
          <c:val>
            <c:numRef>
              <c:f>ABRIL!$D$124:$D$126</c:f>
              <c:numCache>
                <c:formatCode>#,##0</c:formatCode>
                <c:ptCount val="3"/>
                <c:pt idx="0">
                  <c:v>112647691</c:v>
                </c:pt>
                <c:pt idx="1">
                  <c:v>245768340</c:v>
                </c:pt>
                <c:pt idx="2">
                  <c:v>485220392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441984"/>
        <c:axId val="154443776"/>
      </c:barChart>
      <c:lineChart>
        <c:grouping val="standard"/>
        <c:varyColors val="0"/>
        <c:ser>
          <c:idx val="2"/>
          <c:order val="2"/>
          <c:tx>
            <c:strRef>
              <c:f>ABRIL!$E$74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ABRIL!$B$124:$B$126</c:f>
              <c:strCache>
                <c:ptCount val="3"/>
                <c:pt idx="0">
                  <c:v>1. RECURSOS ORDINARIOS</c:v>
                </c:pt>
                <c:pt idx="1">
                  <c:v>3. RECURSOS POR OPERACIONES OFICIALES DE CREDITO</c:v>
                </c:pt>
                <c:pt idx="2">
                  <c:v>5. RECURSOS DETERMINADOS</c:v>
                </c:pt>
              </c:strCache>
            </c:strRef>
          </c:cat>
          <c:val>
            <c:numRef>
              <c:f>ABRIL!$G$124:$G$126</c:f>
              <c:numCache>
                <c:formatCode>0%</c:formatCode>
                <c:ptCount val="3"/>
                <c:pt idx="0">
                  <c:v>0.21190661599978999</c:v>
                </c:pt>
                <c:pt idx="1">
                  <c:v>4.3262915801115798E-2</c:v>
                </c:pt>
                <c:pt idx="2">
                  <c:v>6.6993282920393013E-2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45312"/>
        <c:axId val="154446848"/>
      </c:lineChart>
      <c:catAx>
        <c:axId val="15444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4443776"/>
        <c:crosses val="autoZero"/>
        <c:auto val="1"/>
        <c:lblAlgn val="ctr"/>
        <c:lblOffset val="100"/>
        <c:noMultiLvlLbl val="0"/>
      </c:catAx>
      <c:valAx>
        <c:axId val="1544437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4441984"/>
        <c:crosses val="autoZero"/>
        <c:crossBetween val="between"/>
      </c:valAx>
      <c:catAx>
        <c:axId val="154445312"/>
        <c:scaling>
          <c:orientation val="minMax"/>
        </c:scaling>
        <c:delete val="1"/>
        <c:axPos val="b"/>
        <c:majorTickMark val="out"/>
        <c:minorTickMark val="none"/>
        <c:tickLblPos val="nextTo"/>
        <c:crossAx val="154446848"/>
        <c:crosses val="autoZero"/>
        <c:auto val="1"/>
        <c:lblAlgn val="ctr"/>
        <c:lblOffset val="100"/>
        <c:noMultiLvlLbl val="0"/>
      </c:catAx>
      <c:valAx>
        <c:axId val="15444684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4445312"/>
        <c:crosses val="max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1800" b="1" i="0" baseline="0">
                <a:effectLst/>
              </a:rPr>
              <a:t>PLIEGO 445 GOBIERNO REGIONAL DE CAJAMARCA</a:t>
            </a:r>
            <a:endParaRPr lang="es-PE">
              <a:effectLst/>
            </a:endParaRPr>
          </a:p>
          <a:p>
            <a:pPr>
              <a:defRPr/>
            </a:pPr>
            <a:r>
              <a:rPr lang="es-PE" sz="1800" b="1" i="1" baseline="0">
                <a:effectLst/>
              </a:rPr>
              <a:t>EJECUCIÓN POR FUNCIÓN A NIVEL DE PLIEGO </a:t>
            </a:r>
            <a:endParaRPr lang="es-PE">
              <a:effectLst/>
            </a:endParaRPr>
          </a:p>
          <a:p>
            <a:pPr>
              <a:defRPr/>
            </a:pPr>
            <a:r>
              <a:rPr lang="es-PE" sz="1800" b="1" i="1" baseline="0">
                <a:effectLst/>
              </a:rPr>
              <a:t>ENERO A ABRIL 2022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638479983491437"/>
          <c:y val="0.11803905003945458"/>
          <c:w val="0.61748374643883785"/>
          <c:h val="0.821445233295888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ABRIL!$C$83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cat>
            <c:strRef>
              <c:f>ABRIL!$B$84:$B$104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ABRIL!$C$84:$C$104</c:f>
              <c:numCache>
                <c:formatCode>#,##0</c:formatCode>
                <c:ptCount val="21"/>
                <c:pt idx="0">
                  <c:v>46890836</c:v>
                </c:pt>
                <c:pt idx="1">
                  <c:v>2134963</c:v>
                </c:pt>
                <c:pt idx="2">
                  <c:v>388508</c:v>
                </c:pt>
                <c:pt idx="3">
                  <c:v>78624</c:v>
                </c:pt>
                <c:pt idx="4">
                  <c:v>73212</c:v>
                </c:pt>
                <c:pt idx="5">
                  <c:v>8878884</c:v>
                </c:pt>
                <c:pt idx="6">
                  <c:v>49443</c:v>
                </c:pt>
                <c:pt idx="7">
                  <c:v>1441</c:v>
                </c:pt>
                <c:pt idx="8">
                  <c:v>12030</c:v>
                </c:pt>
                <c:pt idx="9">
                  <c:v>3564</c:v>
                </c:pt>
                <c:pt idx="10">
                  <c:v>36387504</c:v>
                </c:pt>
                <c:pt idx="11">
                  <c:v>0</c:v>
                </c:pt>
                <c:pt idx="12">
                  <c:v>1156446</c:v>
                </c:pt>
                <c:pt idx="13">
                  <c:v>207513</c:v>
                </c:pt>
                <c:pt idx="14">
                  <c:v>18940</c:v>
                </c:pt>
                <c:pt idx="15">
                  <c:v>508153979</c:v>
                </c:pt>
                <c:pt idx="16">
                  <c:v>19830</c:v>
                </c:pt>
                <c:pt idx="17">
                  <c:v>1246283895</c:v>
                </c:pt>
                <c:pt idx="18">
                  <c:v>2552995</c:v>
                </c:pt>
                <c:pt idx="19">
                  <c:v>81441966</c:v>
                </c:pt>
                <c:pt idx="20">
                  <c:v>55493470</c:v>
                </c:pt>
              </c:numCache>
            </c:numRef>
          </c:val>
        </c:ser>
        <c:ser>
          <c:idx val="1"/>
          <c:order val="1"/>
          <c:tx>
            <c:strRef>
              <c:f>ABRIL!$D$83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cat>
            <c:strRef>
              <c:f>ABRIL!$B$84:$B$104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ABRIL!$D$84:$D$104</c:f>
              <c:numCache>
                <c:formatCode>#,##0</c:formatCode>
                <c:ptCount val="21"/>
                <c:pt idx="0">
                  <c:v>43754071</c:v>
                </c:pt>
                <c:pt idx="1">
                  <c:v>6912830</c:v>
                </c:pt>
                <c:pt idx="2">
                  <c:v>1043197</c:v>
                </c:pt>
                <c:pt idx="3">
                  <c:v>129444</c:v>
                </c:pt>
                <c:pt idx="4">
                  <c:v>281212</c:v>
                </c:pt>
                <c:pt idx="5">
                  <c:v>13678884</c:v>
                </c:pt>
                <c:pt idx="6">
                  <c:v>186058</c:v>
                </c:pt>
                <c:pt idx="7">
                  <c:v>599681</c:v>
                </c:pt>
                <c:pt idx="8">
                  <c:v>703507</c:v>
                </c:pt>
                <c:pt idx="9">
                  <c:v>7564</c:v>
                </c:pt>
                <c:pt idx="10">
                  <c:v>40589907</c:v>
                </c:pt>
                <c:pt idx="11">
                  <c:v>1799238</c:v>
                </c:pt>
                <c:pt idx="12">
                  <c:v>2172835</c:v>
                </c:pt>
                <c:pt idx="13">
                  <c:v>12697010</c:v>
                </c:pt>
                <c:pt idx="14">
                  <c:v>30567</c:v>
                </c:pt>
                <c:pt idx="15">
                  <c:v>623772246</c:v>
                </c:pt>
                <c:pt idx="16">
                  <c:v>37830</c:v>
                </c:pt>
                <c:pt idx="17">
                  <c:v>1285986702</c:v>
                </c:pt>
                <c:pt idx="18">
                  <c:v>2800528</c:v>
                </c:pt>
                <c:pt idx="19">
                  <c:v>82986217</c:v>
                </c:pt>
                <c:pt idx="20">
                  <c:v>72258699</c:v>
                </c:pt>
              </c:numCache>
            </c:numRef>
          </c:val>
        </c:ser>
        <c:ser>
          <c:idx val="2"/>
          <c:order val="2"/>
          <c:tx>
            <c:strRef>
              <c:f>ABRIL!$E$83</c:f>
              <c:strCache>
                <c:ptCount val="1"/>
                <c:pt idx="0">
                  <c:v>Devengado </c:v>
                </c:pt>
              </c:strCache>
            </c:strRef>
          </c:tx>
          <c:invertIfNegative val="0"/>
          <c:cat>
            <c:strRef>
              <c:f>ABRIL!$B$84:$B$104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ABRIL!$E$84:$E$104</c:f>
              <c:numCache>
                <c:formatCode>#,##0</c:formatCode>
                <c:ptCount val="21"/>
                <c:pt idx="0">
                  <c:v>10631846</c:v>
                </c:pt>
                <c:pt idx="1">
                  <c:v>1594413</c:v>
                </c:pt>
                <c:pt idx="2">
                  <c:v>170969</c:v>
                </c:pt>
                <c:pt idx="3">
                  <c:v>47200</c:v>
                </c:pt>
                <c:pt idx="4">
                  <c:v>44887</c:v>
                </c:pt>
                <c:pt idx="5">
                  <c:v>3160025</c:v>
                </c:pt>
                <c:pt idx="6">
                  <c:v>21507</c:v>
                </c:pt>
                <c:pt idx="7">
                  <c:v>21330</c:v>
                </c:pt>
                <c:pt idx="8">
                  <c:v>68041</c:v>
                </c:pt>
                <c:pt idx="9">
                  <c:v>3210</c:v>
                </c:pt>
                <c:pt idx="10">
                  <c:v>2706218</c:v>
                </c:pt>
                <c:pt idx="11">
                  <c:v>448587</c:v>
                </c:pt>
                <c:pt idx="12">
                  <c:v>635443</c:v>
                </c:pt>
                <c:pt idx="13">
                  <c:v>92825</c:v>
                </c:pt>
                <c:pt idx="14">
                  <c:v>7650</c:v>
                </c:pt>
                <c:pt idx="15">
                  <c:v>194370030</c:v>
                </c:pt>
                <c:pt idx="16">
                  <c:v>9690</c:v>
                </c:pt>
                <c:pt idx="17">
                  <c:v>443135842</c:v>
                </c:pt>
                <c:pt idx="18">
                  <c:v>427628</c:v>
                </c:pt>
                <c:pt idx="19">
                  <c:v>29255871</c:v>
                </c:pt>
                <c:pt idx="20">
                  <c:v>17969916</c:v>
                </c:pt>
              </c:numCache>
            </c:numRef>
          </c:val>
        </c:ser>
        <c:ser>
          <c:idx val="3"/>
          <c:order val="3"/>
          <c:tx>
            <c:strRef>
              <c:f>ABRIL!$F$83</c:f>
              <c:strCache>
                <c:ptCount val="1"/>
                <c:pt idx="0">
                  <c:v>Saldo</c:v>
                </c:pt>
              </c:strCache>
            </c:strRef>
          </c:tx>
          <c:invertIfNegative val="0"/>
          <c:cat>
            <c:strRef>
              <c:f>ABRIL!$B$84:$B$104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ABRIL!$F$84:$F$104</c:f>
              <c:numCache>
                <c:formatCode>#,##0</c:formatCode>
                <c:ptCount val="21"/>
                <c:pt idx="0">
                  <c:v>33122225</c:v>
                </c:pt>
                <c:pt idx="1">
                  <c:v>5318417</c:v>
                </c:pt>
                <c:pt idx="2">
                  <c:v>872228</c:v>
                </c:pt>
                <c:pt idx="3">
                  <c:v>82244</c:v>
                </c:pt>
                <c:pt idx="4">
                  <c:v>236325</c:v>
                </c:pt>
                <c:pt idx="5">
                  <c:v>10518859</c:v>
                </c:pt>
                <c:pt idx="6">
                  <c:v>164551</c:v>
                </c:pt>
                <c:pt idx="7">
                  <c:v>578351</c:v>
                </c:pt>
                <c:pt idx="8">
                  <c:v>635466</c:v>
                </c:pt>
                <c:pt idx="9">
                  <c:v>4354</c:v>
                </c:pt>
                <c:pt idx="10">
                  <c:v>37883689</c:v>
                </c:pt>
                <c:pt idx="11">
                  <c:v>1350651</c:v>
                </c:pt>
                <c:pt idx="12">
                  <c:v>1537392</c:v>
                </c:pt>
                <c:pt idx="13">
                  <c:v>12604185</c:v>
                </c:pt>
                <c:pt idx="14">
                  <c:v>22917</c:v>
                </c:pt>
                <c:pt idx="15">
                  <c:v>429402216</c:v>
                </c:pt>
                <c:pt idx="16">
                  <c:v>28140</c:v>
                </c:pt>
                <c:pt idx="17">
                  <c:v>842850860</c:v>
                </c:pt>
                <c:pt idx="18">
                  <c:v>2372900</c:v>
                </c:pt>
                <c:pt idx="19">
                  <c:v>53730346</c:v>
                </c:pt>
                <c:pt idx="20">
                  <c:v>54288783</c:v>
                </c:pt>
              </c:numCache>
            </c:numRef>
          </c:val>
        </c:ser>
        <c:ser>
          <c:idx val="4"/>
          <c:order val="4"/>
          <c:tx>
            <c:strRef>
              <c:f>ABRIL!$G$83</c:f>
              <c:strCache>
                <c:ptCount val="1"/>
                <c:pt idx="0">
                  <c:v>Avance % </c:v>
                </c:pt>
              </c:strCache>
            </c:strRef>
          </c:tx>
          <c:invertIfNegative val="0"/>
          <c:cat>
            <c:strRef>
              <c:f>ABRIL!$B$84:$B$104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ABRIL!$G$84:$G$104</c:f>
              <c:numCache>
                <c:formatCode>0%</c:formatCode>
                <c:ptCount val="21"/>
                <c:pt idx="0">
                  <c:v>0.24299101219632796</c:v>
                </c:pt>
                <c:pt idx="1">
                  <c:v>0.23064548093906548</c:v>
                </c:pt>
                <c:pt idx="2">
                  <c:v>0.1638894667066719</c:v>
                </c:pt>
                <c:pt idx="3">
                  <c:v>0.36463644510367416</c:v>
                </c:pt>
                <c:pt idx="4">
                  <c:v>0.15961978862921924</c:v>
                </c:pt>
                <c:pt idx="5">
                  <c:v>0.23101482547845278</c:v>
                </c:pt>
                <c:pt idx="6">
                  <c:v>0.11559298713304453</c:v>
                </c:pt>
                <c:pt idx="7">
                  <c:v>3.5568910804244257E-2</c:v>
                </c:pt>
                <c:pt idx="8">
                  <c:v>9.6716877017570549E-2</c:v>
                </c:pt>
                <c:pt idx="9">
                  <c:v>0.42437863564251721</c:v>
                </c:pt>
                <c:pt idx="10">
                  <c:v>6.6672190207284779E-2</c:v>
                </c:pt>
                <c:pt idx="11">
                  <c:v>0.2493205456976787</c:v>
                </c:pt>
                <c:pt idx="12">
                  <c:v>0.29244880536257928</c:v>
                </c:pt>
                <c:pt idx="13">
                  <c:v>7.3107763166288756E-3</c:v>
                </c:pt>
                <c:pt idx="14">
                  <c:v>0.25026989891058987</c:v>
                </c:pt>
                <c:pt idx="15">
                  <c:v>0.31160416521641776</c:v>
                </c:pt>
                <c:pt idx="16">
                  <c:v>0.25614591593973035</c:v>
                </c:pt>
                <c:pt idx="17">
                  <c:v>0.34458819932649659</c:v>
                </c:pt>
                <c:pt idx="18">
                  <c:v>0.15269549170727806</c:v>
                </c:pt>
                <c:pt idx="19">
                  <c:v>0.35253891619134775</c:v>
                </c:pt>
                <c:pt idx="20">
                  <c:v>0.2486886180998083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502656"/>
        <c:axId val="154504192"/>
      </c:barChart>
      <c:catAx>
        <c:axId val="154502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4504192"/>
        <c:crosses val="autoZero"/>
        <c:auto val="1"/>
        <c:lblAlgn val="ctr"/>
        <c:lblOffset val="100"/>
        <c:noMultiLvlLbl val="0"/>
      </c:catAx>
      <c:valAx>
        <c:axId val="154504192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450265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8932537660309755"/>
          <c:y val="0.40338264376992633"/>
          <c:w val="9.0778383678212449E-2"/>
          <c:h val="0.15031668258167524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1.png"/><Relationship Id="rId7" Type="http://schemas.openxmlformats.org/officeDocument/2006/relationships/chart" Target="../charts/chart5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2.png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650488</xdr:colOff>
      <xdr:row>189</xdr:row>
      <xdr:rowOff>83303</xdr:rowOff>
    </xdr:from>
    <xdr:to>
      <xdr:col>22</xdr:col>
      <xdr:colOff>77439</xdr:colOff>
      <xdr:row>274</xdr:row>
      <xdr:rowOff>109384</xdr:rowOff>
    </xdr:to>
    <xdr:graphicFrame macro="">
      <xdr:nvGraphicFramePr>
        <xdr:cNvPr id="16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192</xdr:row>
      <xdr:rowOff>84128</xdr:rowOff>
    </xdr:from>
    <xdr:to>
      <xdr:col>6</xdr:col>
      <xdr:colOff>476249</xdr:colOff>
      <xdr:row>274</xdr:row>
      <xdr:rowOff>69696</xdr:rowOff>
    </xdr:to>
    <xdr:graphicFrame macro="">
      <xdr:nvGraphicFramePr>
        <xdr:cNvPr id="1611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9525</xdr:colOff>
      <xdr:row>0</xdr:row>
      <xdr:rowOff>114300</xdr:rowOff>
    </xdr:from>
    <xdr:to>
      <xdr:col>6</xdr:col>
      <xdr:colOff>831760</xdr:colOff>
      <xdr:row>3</xdr:row>
      <xdr:rowOff>9525</xdr:rowOff>
    </xdr:to>
    <xdr:pic>
      <xdr:nvPicPr>
        <xdr:cNvPr id="1612" name="5 Imagen" descr="D:\JHANY_GRC\PRESUPUESTO 2019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0275" y="114300"/>
          <a:ext cx="8286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0</xdr:row>
      <xdr:rowOff>47625</xdr:rowOff>
    </xdr:from>
    <xdr:to>
      <xdr:col>1</xdr:col>
      <xdr:colOff>685800</xdr:colOff>
      <xdr:row>2</xdr:row>
      <xdr:rowOff>180975</xdr:rowOff>
    </xdr:to>
    <xdr:pic>
      <xdr:nvPicPr>
        <xdr:cNvPr id="161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00075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384696</xdr:colOff>
      <xdr:row>110</xdr:row>
      <xdr:rowOff>164088</xdr:rowOff>
    </xdr:from>
    <xdr:to>
      <xdr:col>23</xdr:col>
      <xdr:colOff>-1</xdr:colOff>
      <xdr:row>135</xdr:row>
      <xdr:rowOff>238125</xdr:rowOff>
    </xdr:to>
    <xdr:graphicFrame macro="">
      <xdr:nvGraphicFramePr>
        <xdr:cNvPr id="1614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602211</xdr:colOff>
      <xdr:row>146</xdr:row>
      <xdr:rowOff>95249</xdr:rowOff>
    </xdr:from>
    <xdr:to>
      <xdr:col>23</xdr:col>
      <xdr:colOff>198437</xdr:colOff>
      <xdr:row>162</xdr:row>
      <xdr:rowOff>119063</xdr:rowOff>
    </xdr:to>
    <xdr:graphicFrame macro="">
      <xdr:nvGraphicFramePr>
        <xdr:cNvPr id="161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397102</xdr:colOff>
      <xdr:row>4</xdr:row>
      <xdr:rowOff>44677</xdr:rowOff>
    </xdr:from>
    <xdr:to>
      <xdr:col>23</xdr:col>
      <xdr:colOff>357414</xdr:colOff>
      <xdr:row>32</xdr:row>
      <xdr:rowOff>59871</xdr:rowOff>
    </xdr:to>
    <xdr:graphicFrame macro="">
      <xdr:nvGraphicFramePr>
        <xdr:cNvPr id="1616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311150</xdr:colOff>
      <xdr:row>73</xdr:row>
      <xdr:rowOff>119063</xdr:rowOff>
    </xdr:from>
    <xdr:to>
      <xdr:col>23</xdr:col>
      <xdr:colOff>254000</xdr:colOff>
      <xdr:row>107</xdr:row>
      <xdr:rowOff>143556</xdr:rowOff>
    </xdr:to>
    <xdr:graphicFrame macro="">
      <xdr:nvGraphicFramePr>
        <xdr:cNvPr id="1617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380546</xdr:colOff>
      <xdr:row>34</xdr:row>
      <xdr:rowOff>30390</xdr:rowOff>
    </xdr:from>
    <xdr:to>
      <xdr:col>23</xdr:col>
      <xdr:colOff>342446</xdr:colOff>
      <xdr:row>68</xdr:row>
      <xdr:rowOff>85499</xdr:rowOff>
    </xdr:to>
    <xdr:graphicFrame macro="">
      <xdr:nvGraphicFramePr>
        <xdr:cNvPr id="161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0.86652</cdr:x>
      <cdr:y>0.03511</cdr:y>
    </cdr:from>
    <cdr:to>
      <cdr:x>0.97071</cdr:x>
      <cdr:y>0.11005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52229" y="239559"/>
          <a:ext cx="992282" cy="511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0.8484</cdr:x>
      <cdr:y>0.03871</cdr:y>
    </cdr:from>
    <cdr:to>
      <cdr:x>0.95805</cdr:x>
      <cdr:y>0.13498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021794" y="224117"/>
          <a:ext cx="1036757" cy="5573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0.89686</cdr:x>
      <cdr:y>0.03101</cdr:y>
    </cdr:from>
    <cdr:to>
      <cdr:x>0.97357</cdr:x>
      <cdr:y>0.12606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347447" y="190547"/>
          <a:ext cx="799451" cy="5840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0.91165</cdr:x>
      <cdr:y>0.02352</cdr:y>
    </cdr:from>
    <cdr:to>
      <cdr:x>0.98212</cdr:x>
      <cdr:y>0.11812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624217" y="136319"/>
          <a:ext cx="743947" cy="5482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0.87274</cdr:x>
      <cdr:y>0.04198</cdr:y>
    </cdr:from>
    <cdr:to>
      <cdr:x>0.94714</cdr:x>
      <cdr:y>0.11194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730529" y="398283"/>
          <a:ext cx="914762" cy="663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0.88855</cdr:x>
      <cdr:y>0.0499</cdr:y>
    </cdr:from>
    <cdr:to>
      <cdr:x>0.96295</cdr:x>
      <cdr:y>0.11986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916410" y="471345"/>
          <a:ext cx="914053" cy="660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79"/>
  <sheetViews>
    <sheetView showGridLines="0" tabSelected="1" view="pageBreakPreview" zoomScale="71" zoomScaleNormal="71" zoomScaleSheetLayoutView="71" workbookViewId="0">
      <selection activeCell="D10" sqref="D10"/>
    </sheetView>
  </sheetViews>
  <sheetFormatPr baseColWidth="10" defaultRowHeight="9.75" x14ac:dyDescent="0.15"/>
  <cols>
    <col min="1" max="1" width="2.28515625" style="1" customWidth="1"/>
    <col min="2" max="2" width="71.140625" style="1" customWidth="1"/>
    <col min="3" max="3" width="18.85546875" style="2" customWidth="1"/>
    <col min="4" max="4" width="20" style="2" customWidth="1"/>
    <col min="5" max="5" width="19.28515625" style="2" customWidth="1"/>
    <col min="6" max="6" width="17.42578125" style="2" customWidth="1"/>
    <col min="7" max="7" width="12.5703125" style="16" customWidth="1"/>
    <col min="8" max="13" width="11.42578125" style="1"/>
    <col min="14" max="14" width="13.42578125" style="1" customWidth="1"/>
    <col min="15" max="15" width="21" style="1" customWidth="1"/>
    <col min="16" max="16" width="3.42578125" style="1" customWidth="1"/>
    <col min="17" max="16384" width="11.42578125" style="1"/>
  </cols>
  <sheetData>
    <row r="1" spans="1:20" ht="18" customHeight="1" x14ac:dyDescent="0.15">
      <c r="B1" s="89" t="s">
        <v>0</v>
      </c>
      <c r="C1" s="89"/>
      <c r="D1" s="89"/>
      <c r="E1" s="89"/>
      <c r="F1" s="89"/>
      <c r="G1" s="89"/>
      <c r="H1" s="29"/>
    </row>
    <row r="2" spans="1:20" ht="19.5" customHeight="1" x14ac:dyDescent="0.15">
      <c r="B2" s="90" t="s">
        <v>1</v>
      </c>
      <c r="C2" s="90"/>
      <c r="D2" s="90"/>
      <c r="E2" s="90"/>
      <c r="F2" s="90"/>
      <c r="G2" s="90"/>
      <c r="H2" s="29"/>
    </row>
    <row r="3" spans="1:20" ht="19.5" customHeight="1" x14ac:dyDescent="0.15">
      <c r="B3" s="91" t="s">
        <v>2</v>
      </c>
      <c r="C3" s="91"/>
      <c r="D3" s="91"/>
      <c r="E3" s="91"/>
      <c r="F3" s="91"/>
      <c r="G3" s="91"/>
      <c r="H3" s="29"/>
    </row>
    <row r="4" spans="1:20" ht="7.5" customHeight="1" x14ac:dyDescent="0.25">
      <c r="B4" s="26"/>
      <c r="C4" s="27"/>
      <c r="D4" s="27"/>
      <c r="E4" s="27"/>
      <c r="F4" s="27"/>
      <c r="G4" s="28"/>
    </row>
    <row r="5" spans="1:20" ht="25.5" customHeight="1" x14ac:dyDescent="0.15">
      <c r="A5" s="5"/>
      <c r="B5" s="92" t="s">
        <v>72</v>
      </c>
      <c r="C5" s="92"/>
      <c r="D5" s="92"/>
      <c r="E5" s="92"/>
      <c r="F5" s="92"/>
      <c r="G5" s="92"/>
    </row>
    <row r="6" spans="1:20" ht="40.5" customHeight="1" x14ac:dyDescent="0.15">
      <c r="A6" s="5"/>
      <c r="B6" s="93" t="s">
        <v>3</v>
      </c>
      <c r="C6" s="39" t="s">
        <v>4</v>
      </c>
      <c r="D6" s="39" t="s">
        <v>5</v>
      </c>
      <c r="E6" s="39" t="s">
        <v>6</v>
      </c>
      <c r="F6" s="39" t="s">
        <v>45</v>
      </c>
      <c r="G6" s="75" t="s">
        <v>7</v>
      </c>
      <c r="S6" s="15"/>
      <c r="T6" s="15"/>
    </row>
    <row r="7" spans="1:20" s="4" customFormat="1" ht="21.75" customHeight="1" x14ac:dyDescent="0.2">
      <c r="A7" s="5"/>
      <c r="B7" s="93"/>
      <c r="C7" s="40">
        <f>SUM(C10:C12)</f>
        <v>2410377765</v>
      </c>
      <c r="D7" s="40">
        <f>SUM(D10:D12)</f>
        <v>3036064650</v>
      </c>
      <c r="E7" s="40">
        <f>SUM(E10:E12)</f>
        <v>771833082</v>
      </c>
      <c r="F7" s="40">
        <f>SUM(F10:F12)</f>
        <v>2264231568</v>
      </c>
      <c r="G7" s="41">
        <f>E7/D7</f>
        <v>0.25422155684333009</v>
      </c>
      <c r="S7" s="25"/>
    </row>
    <row r="8" spans="1:20" s="4" customFormat="1" ht="15" hidden="1" x14ac:dyDescent="0.25">
      <c r="A8" s="5"/>
      <c r="B8"/>
      <c r="C8"/>
      <c r="D8"/>
      <c r="E8"/>
      <c r="F8"/>
      <c r="G8"/>
    </row>
    <row r="9" spans="1:20" s="4" customFormat="1" ht="31.5" customHeight="1" x14ac:dyDescent="0.15">
      <c r="A9" s="5"/>
      <c r="B9" s="42" t="s">
        <v>8</v>
      </c>
      <c r="C9" s="42" t="s">
        <v>4</v>
      </c>
      <c r="D9" s="42" t="s">
        <v>5</v>
      </c>
      <c r="E9" s="42" t="s">
        <v>46</v>
      </c>
      <c r="F9" s="42" t="s">
        <v>45</v>
      </c>
      <c r="G9" s="43" t="s">
        <v>7</v>
      </c>
    </row>
    <row r="10" spans="1:20" s="4" customFormat="1" ht="26.25" customHeight="1" x14ac:dyDescent="0.15">
      <c r="A10" s="5"/>
      <c r="B10" s="44" t="s">
        <v>9</v>
      </c>
      <c r="C10" s="37">
        <v>1920610759</v>
      </c>
      <c r="D10" s="37">
        <v>2086591965</v>
      </c>
      <c r="E10" s="37">
        <v>684897175</v>
      </c>
      <c r="F10" s="37">
        <f>+D10-E10</f>
        <v>1401694790</v>
      </c>
      <c r="G10" s="38">
        <f>E10/D10</f>
        <v>0.32823723396251075</v>
      </c>
    </row>
    <row r="11" spans="1:20" s="4" customFormat="1" ht="26.25" customHeight="1" x14ac:dyDescent="0.15">
      <c r="A11" s="5"/>
      <c r="B11" s="44" t="s">
        <v>10</v>
      </c>
      <c r="C11" s="37">
        <v>434273536</v>
      </c>
      <c r="D11" s="37">
        <v>876779038</v>
      </c>
      <c r="E11" s="37">
        <v>68965991</v>
      </c>
      <c r="F11" s="37">
        <f>+D11-E11</f>
        <v>807813047</v>
      </c>
      <c r="G11" s="38">
        <f>E11/D11</f>
        <v>7.8658348353442278E-2</v>
      </c>
    </row>
    <row r="12" spans="1:20" s="4" customFormat="1" ht="26.25" customHeight="1" x14ac:dyDescent="0.15">
      <c r="A12" s="5"/>
      <c r="B12" s="36" t="s">
        <v>11</v>
      </c>
      <c r="C12" s="37">
        <v>55493470</v>
      </c>
      <c r="D12" s="37">
        <v>72693647</v>
      </c>
      <c r="E12" s="37">
        <v>17969916</v>
      </c>
      <c r="F12" s="37">
        <f>+D12-E12</f>
        <v>54723731</v>
      </c>
      <c r="G12" s="38">
        <f>E12/D12</f>
        <v>0.24720063914250995</v>
      </c>
    </row>
    <row r="13" spans="1:20" s="4" customFormat="1" ht="12.75" customHeight="1" x14ac:dyDescent="0.15">
      <c r="A13" s="3"/>
      <c r="B13" s="30"/>
      <c r="C13" s="31"/>
      <c r="D13" s="31"/>
      <c r="E13" s="31"/>
      <c r="F13" s="31"/>
      <c r="G13" s="32"/>
    </row>
    <row r="14" spans="1:20" s="4" customFormat="1" ht="39" customHeight="1" x14ac:dyDescent="0.15">
      <c r="A14" s="5"/>
      <c r="B14" s="33" t="s">
        <v>3</v>
      </c>
      <c r="C14" s="34">
        <f>SUM(C17:C21)</f>
        <v>2410377765</v>
      </c>
      <c r="D14" s="34">
        <f>SUM(D17:D21)</f>
        <v>3036064650</v>
      </c>
      <c r="E14" s="34">
        <f>SUM(E17:E21)</f>
        <v>771833082</v>
      </c>
      <c r="F14" s="34">
        <f>SUM(F17:F21)</f>
        <v>2264231568</v>
      </c>
      <c r="G14" s="35">
        <f>E14/D14</f>
        <v>0.25422155684333009</v>
      </c>
    </row>
    <row r="15" spans="1:20" s="4" customFormat="1" ht="13.5" customHeight="1" x14ac:dyDescent="0.15">
      <c r="A15" s="5"/>
      <c r="B15" s="86" t="s">
        <v>29</v>
      </c>
      <c r="C15" s="94" t="s">
        <v>4</v>
      </c>
      <c r="D15" s="94" t="s">
        <v>5</v>
      </c>
      <c r="E15" s="94" t="s">
        <v>6</v>
      </c>
      <c r="F15" s="94" t="s">
        <v>45</v>
      </c>
      <c r="G15" s="86" t="s">
        <v>7</v>
      </c>
    </row>
    <row r="16" spans="1:20" s="4" customFormat="1" ht="15.75" customHeight="1" x14ac:dyDescent="0.15">
      <c r="A16" s="5"/>
      <c r="B16" s="86"/>
      <c r="C16" s="94"/>
      <c r="D16" s="94"/>
      <c r="E16" s="94"/>
      <c r="F16" s="94"/>
      <c r="G16" s="86"/>
    </row>
    <row r="17" spans="1:7" s="4" customFormat="1" ht="24.75" customHeight="1" x14ac:dyDescent="0.25">
      <c r="A17" s="6"/>
      <c r="B17" s="36" t="s">
        <v>22</v>
      </c>
      <c r="C17" s="37">
        <v>1986566471</v>
      </c>
      <c r="D17" s="37">
        <v>2080536826</v>
      </c>
      <c r="E17" s="37">
        <v>660133889</v>
      </c>
      <c r="F17" s="37">
        <f>+D17-E17</f>
        <v>1420402937</v>
      </c>
      <c r="G17" s="38">
        <f>E17/D17</f>
        <v>0.31729017278158961</v>
      </c>
    </row>
    <row r="18" spans="1:7" s="4" customFormat="1" ht="24.75" customHeight="1" x14ac:dyDescent="0.25">
      <c r="A18" s="6"/>
      <c r="B18" s="36" t="s">
        <v>25</v>
      </c>
      <c r="C18" s="37">
        <v>9869154</v>
      </c>
      <c r="D18" s="37">
        <v>20431126</v>
      </c>
      <c r="E18" s="37">
        <v>3776613</v>
      </c>
      <c r="F18" s="37">
        <f t="shared" ref="F18:F21" si="0">+D18-E18</f>
        <v>16654513</v>
      </c>
      <c r="G18" s="38">
        <f>E18/D18</f>
        <v>0.18484605302713125</v>
      </c>
    </row>
    <row r="19" spans="1:7" s="4" customFormat="1" ht="24.75" customHeight="1" x14ac:dyDescent="0.25">
      <c r="A19" s="6"/>
      <c r="B19" s="36" t="s">
        <v>28</v>
      </c>
      <c r="C19" s="37">
        <v>40091954</v>
      </c>
      <c r="D19" s="37">
        <v>295046620</v>
      </c>
      <c r="E19" s="37">
        <v>47304440</v>
      </c>
      <c r="F19" s="37">
        <f t="shared" si="0"/>
        <v>247742180</v>
      </c>
      <c r="G19" s="38">
        <f>E19/D19</f>
        <v>0.16032869652938236</v>
      </c>
    </row>
    <row r="20" spans="1:7" s="4" customFormat="1" ht="24.75" customHeight="1" x14ac:dyDescent="0.25">
      <c r="A20" s="6"/>
      <c r="B20" s="36" t="s">
        <v>23</v>
      </c>
      <c r="C20" s="37">
        <v>2146353</v>
      </c>
      <c r="D20" s="37">
        <v>62689569</v>
      </c>
      <c r="E20" s="37">
        <v>7585922</v>
      </c>
      <c r="F20" s="37">
        <f t="shared" si="0"/>
        <v>55103647</v>
      </c>
      <c r="G20" s="38">
        <f>E20/D20</f>
        <v>0.121007722991364</v>
      </c>
    </row>
    <row r="21" spans="1:7" s="4" customFormat="1" ht="24.75" customHeight="1" x14ac:dyDescent="0.25">
      <c r="A21" s="6"/>
      <c r="B21" s="36" t="s">
        <v>24</v>
      </c>
      <c r="C21" s="37">
        <v>371703833</v>
      </c>
      <c r="D21" s="37">
        <v>577360509</v>
      </c>
      <c r="E21" s="37">
        <v>53032218</v>
      </c>
      <c r="F21" s="37">
        <f t="shared" si="0"/>
        <v>524328291</v>
      </c>
      <c r="G21" s="38">
        <f>E21/D21</f>
        <v>9.1852866923393964E-2</v>
      </c>
    </row>
    <row r="22" spans="1:7" s="4" customFormat="1" ht="20.25" customHeight="1" x14ac:dyDescent="0.15">
      <c r="A22" s="3"/>
      <c r="B22" s="30"/>
      <c r="C22" s="31"/>
      <c r="D22" s="31"/>
      <c r="E22" s="31"/>
      <c r="F22" s="31"/>
      <c r="G22" s="32"/>
    </row>
    <row r="23" spans="1:7" s="4" customFormat="1" ht="21" customHeight="1" x14ac:dyDescent="0.15">
      <c r="A23" s="5"/>
      <c r="B23" s="87" t="s">
        <v>12</v>
      </c>
      <c r="C23" s="87"/>
      <c r="D23" s="87"/>
      <c r="E23" s="87"/>
      <c r="F23" s="87"/>
      <c r="G23" s="87"/>
    </row>
    <row r="24" spans="1:7" s="4" customFormat="1" ht="30.75" customHeight="1" x14ac:dyDescent="0.15">
      <c r="A24" s="5"/>
      <c r="B24" s="46" t="s">
        <v>41</v>
      </c>
      <c r="C24" s="46" t="s">
        <v>4</v>
      </c>
      <c r="D24" s="46" t="s">
        <v>5</v>
      </c>
      <c r="E24" s="46" t="s">
        <v>46</v>
      </c>
      <c r="F24" s="46" t="s">
        <v>45</v>
      </c>
      <c r="G24" s="47" t="s">
        <v>7</v>
      </c>
    </row>
    <row r="25" spans="1:7" s="4" customFormat="1" ht="27.75" customHeight="1" x14ac:dyDescent="0.25">
      <c r="A25" s="45"/>
      <c r="B25" s="48" t="s">
        <v>9</v>
      </c>
      <c r="C25" s="49">
        <f>SUM(C26:C30)</f>
        <v>1920610759</v>
      </c>
      <c r="D25" s="49">
        <f>SUM(D26:D30)</f>
        <v>2086591965</v>
      </c>
      <c r="E25" s="49">
        <f>SUM(E26:E30)</f>
        <v>684897175</v>
      </c>
      <c r="F25" s="49">
        <f>SUM(F26:F30)</f>
        <v>1401694790</v>
      </c>
      <c r="G25" s="50">
        <f>E25/D25</f>
        <v>0.32823723396251075</v>
      </c>
    </row>
    <row r="26" spans="1:7" s="4" customFormat="1" ht="27.75" customHeight="1" x14ac:dyDescent="0.25">
      <c r="A26" s="45"/>
      <c r="B26" s="51" t="s">
        <v>13</v>
      </c>
      <c r="C26" s="37">
        <v>1503472460</v>
      </c>
      <c r="D26" s="37">
        <v>1560106361</v>
      </c>
      <c r="E26" s="37">
        <v>522446376</v>
      </c>
      <c r="F26" s="37">
        <f>+D26-E26</f>
        <v>1037659985</v>
      </c>
      <c r="G26" s="52">
        <f t="shared" ref="G26:G34" si="1">E26/D26</f>
        <v>0.33487869100483719</v>
      </c>
    </row>
    <row r="27" spans="1:7" s="4" customFormat="1" ht="27.75" customHeight="1" x14ac:dyDescent="0.25">
      <c r="A27" s="45"/>
      <c r="B27" s="51" t="s">
        <v>14</v>
      </c>
      <c r="C27" s="37">
        <v>85357632</v>
      </c>
      <c r="D27" s="37">
        <v>87933883</v>
      </c>
      <c r="E27" s="37">
        <v>31299199</v>
      </c>
      <c r="F27" s="37">
        <f t="shared" ref="F27:F30" si="2">+D27-E27</f>
        <v>56634684</v>
      </c>
      <c r="G27" s="52">
        <f t="shared" si="1"/>
        <v>0.35594014425588372</v>
      </c>
    </row>
    <row r="28" spans="1:7" s="4" customFormat="1" ht="27.75" customHeight="1" x14ac:dyDescent="0.25">
      <c r="A28" s="45"/>
      <c r="B28" s="51" t="s">
        <v>15</v>
      </c>
      <c r="C28" s="37">
        <v>326555130</v>
      </c>
      <c r="D28" s="37">
        <v>432052977</v>
      </c>
      <c r="E28" s="37">
        <v>129309031</v>
      </c>
      <c r="F28" s="37">
        <f t="shared" si="2"/>
        <v>302743946</v>
      </c>
      <c r="G28" s="52">
        <f t="shared" si="1"/>
        <v>0.29928975816315229</v>
      </c>
    </row>
    <row r="29" spans="1:7" s="4" customFormat="1" ht="27.75" customHeight="1" x14ac:dyDescent="0.25">
      <c r="A29" s="45"/>
      <c r="B29" s="51" t="s">
        <v>16</v>
      </c>
      <c r="C29" s="37">
        <v>700000</v>
      </c>
      <c r="D29" s="37">
        <v>1685472</v>
      </c>
      <c r="E29" s="37">
        <v>645413</v>
      </c>
      <c r="F29" s="37">
        <f t="shared" si="2"/>
        <v>1040059</v>
      </c>
      <c r="G29" s="52">
        <f t="shared" ref="G29" si="3">E29/D29</f>
        <v>0.38292715630992386</v>
      </c>
    </row>
    <row r="30" spans="1:7" s="4" customFormat="1" ht="27.75" customHeight="1" x14ac:dyDescent="0.25">
      <c r="A30" s="45"/>
      <c r="B30" s="51" t="s">
        <v>17</v>
      </c>
      <c r="C30" s="37">
        <v>4525537</v>
      </c>
      <c r="D30" s="37">
        <v>4813272</v>
      </c>
      <c r="E30" s="37">
        <v>1197156</v>
      </c>
      <c r="F30" s="37">
        <f t="shared" si="2"/>
        <v>3616116</v>
      </c>
      <c r="G30" s="52">
        <f>E30/D30</f>
        <v>0.24871978978125484</v>
      </c>
    </row>
    <row r="31" spans="1:7" s="4" customFormat="1" ht="27.75" customHeight="1" x14ac:dyDescent="0.25">
      <c r="A31" s="45"/>
      <c r="B31" s="48" t="s">
        <v>10</v>
      </c>
      <c r="C31" s="49">
        <f>SUM(C32:C32)</f>
        <v>434273536</v>
      </c>
      <c r="D31" s="49">
        <f>SUM(D32:D32)</f>
        <v>876779038</v>
      </c>
      <c r="E31" s="49">
        <f>SUM(E32:E32)</f>
        <v>68965991</v>
      </c>
      <c r="F31" s="49">
        <f>SUM(F32:F32)</f>
        <v>807813047</v>
      </c>
      <c r="G31" s="50">
        <f t="shared" si="1"/>
        <v>7.8658348353442278E-2</v>
      </c>
    </row>
    <row r="32" spans="1:7" s="4" customFormat="1" ht="27.75" customHeight="1" x14ac:dyDescent="0.25">
      <c r="A32" s="45"/>
      <c r="B32" s="51" t="s">
        <v>18</v>
      </c>
      <c r="C32" s="37">
        <v>434273536</v>
      </c>
      <c r="D32" s="37">
        <v>876779038</v>
      </c>
      <c r="E32" s="37">
        <v>68965991</v>
      </c>
      <c r="F32" s="37">
        <f>+D32-E32</f>
        <v>807813047</v>
      </c>
      <c r="G32" s="52">
        <f t="shared" si="1"/>
        <v>7.8658348353442278E-2</v>
      </c>
    </row>
    <row r="33" spans="1:7" s="4" customFormat="1" ht="27.75" customHeight="1" x14ac:dyDescent="0.25">
      <c r="A33" s="45"/>
      <c r="B33" s="48" t="s">
        <v>11</v>
      </c>
      <c r="C33" s="53">
        <f>SUM(C34:C34)</f>
        <v>55493470</v>
      </c>
      <c r="D33" s="53">
        <f t="shared" ref="D33:F33" si="4">SUM(D34:D34)</f>
        <v>72693647</v>
      </c>
      <c r="E33" s="53">
        <f t="shared" si="4"/>
        <v>17969916</v>
      </c>
      <c r="F33" s="53">
        <f t="shared" si="4"/>
        <v>54723731</v>
      </c>
      <c r="G33" s="50">
        <f t="shared" si="1"/>
        <v>0.24720063914250995</v>
      </c>
    </row>
    <row r="34" spans="1:7" s="4" customFormat="1" ht="27.75" customHeight="1" x14ac:dyDescent="0.15">
      <c r="A34" s="5"/>
      <c r="B34" s="51" t="s">
        <v>19</v>
      </c>
      <c r="C34" s="37">
        <v>55493470</v>
      </c>
      <c r="D34" s="37">
        <v>72693647</v>
      </c>
      <c r="E34" s="37">
        <v>17969916</v>
      </c>
      <c r="F34" s="37">
        <f>+D34-E34</f>
        <v>54723731</v>
      </c>
      <c r="G34" s="52">
        <f t="shared" si="1"/>
        <v>0.24720063914250995</v>
      </c>
    </row>
    <row r="35" spans="1:7" s="4" customFormat="1" ht="18" customHeight="1" x14ac:dyDescent="0.25">
      <c r="B35" s="7"/>
      <c r="C35" s="8"/>
      <c r="D35" s="9"/>
      <c r="E35" s="9"/>
      <c r="F35" s="9"/>
      <c r="G35" s="17"/>
    </row>
    <row r="36" spans="1:7" s="4" customFormat="1" ht="23.25" customHeight="1" x14ac:dyDescent="0.25">
      <c r="A36" s="10"/>
      <c r="B36" s="88" t="s">
        <v>38</v>
      </c>
      <c r="C36" s="88"/>
      <c r="D36" s="88"/>
      <c r="E36" s="88"/>
      <c r="F36" s="88"/>
      <c r="G36" s="88"/>
    </row>
    <row r="37" spans="1:7" s="4" customFormat="1" ht="24.75" customHeight="1" x14ac:dyDescent="0.25">
      <c r="B37" s="54" t="s">
        <v>3</v>
      </c>
      <c r="C37" s="55">
        <f>SUM(C39:C70)</f>
        <v>2410377765</v>
      </c>
      <c r="D37" s="55">
        <f t="shared" ref="D37:E37" si="5">SUM(D39:D70)</f>
        <v>3036064650</v>
      </c>
      <c r="E37" s="55">
        <f t="shared" si="5"/>
        <v>771833081</v>
      </c>
      <c r="F37" s="55">
        <f>SUM(F39:F70)</f>
        <v>2264231569</v>
      </c>
      <c r="G37" s="56">
        <f>E37/D37</f>
        <v>0.25422155651395634</v>
      </c>
    </row>
    <row r="38" spans="1:7" s="4" customFormat="1" ht="24.75" customHeight="1" x14ac:dyDescent="0.25">
      <c r="B38" s="57" t="s">
        <v>20</v>
      </c>
      <c r="C38" s="57" t="s">
        <v>4</v>
      </c>
      <c r="D38" s="57" t="s">
        <v>5</v>
      </c>
      <c r="E38" s="57" t="s">
        <v>6</v>
      </c>
      <c r="F38" s="57" t="s">
        <v>45</v>
      </c>
      <c r="G38" s="57" t="s">
        <v>7</v>
      </c>
    </row>
    <row r="39" spans="1:7" s="4" customFormat="1" ht="24.75" customHeight="1" x14ac:dyDescent="0.25">
      <c r="B39" s="51" t="s">
        <v>73</v>
      </c>
      <c r="C39" s="37">
        <v>230971877</v>
      </c>
      <c r="D39" s="37">
        <v>450829775</v>
      </c>
      <c r="E39" s="37">
        <v>31508706</v>
      </c>
      <c r="F39" s="37">
        <f>+D39-E39</f>
        <v>419321069</v>
      </c>
      <c r="G39" s="58">
        <f>E39/D39</f>
        <v>6.9890472518147229E-2</v>
      </c>
    </row>
    <row r="40" spans="1:7" s="4" customFormat="1" ht="24.75" customHeight="1" x14ac:dyDescent="0.25">
      <c r="B40" s="51" t="s">
        <v>74</v>
      </c>
      <c r="C40" s="37">
        <v>53542372</v>
      </c>
      <c r="D40" s="37">
        <v>86101088</v>
      </c>
      <c r="E40" s="37">
        <v>3154650</v>
      </c>
      <c r="F40" s="37">
        <f t="shared" ref="F40:F70" si="6">+D40-E40</f>
        <v>82946438</v>
      </c>
      <c r="G40" s="58">
        <f t="shared" ref="G40:G70" si="7">E40/D40</f>
        <v>3.6638909835843191E-2</v>
      </c>
    </row>
    <row r="41" spans="1:7" s="4" customFormat="1" ht="24.75" customHeight="1" x14ac:dyDescent="0.25">
      <c r="B41" s="51" t="s">
        <v>75</v>
      </c>
      <c r="C41" s="37">
        <v>55024535</v>
      </c>
      <c r="D41" s="37">
        <v>171621741</v>
      </c>
      <c r="E41" s="37">
        <v>17554720</v>
      </c>
      <c r="F41" s="37">
        <f t="shared" si="6"/>
        <v>154067021</v>
      </c>
      <c r="G41" s="58">
        <f t="shared" si="7"/>
        <v>0.10228727373182865</v>
      </c>
    </row>
    <row r="42" spans="1:7" s="4" customFormat="1" ht="24.75" customHeight="1" x14ac:dyDescent="0.25">
      <c r="B42" s="51" t="s">
        <v>76</v>
      </c>
      <c r="C42" s="37">
        <v>83649964</v>
      </c>
      <c r="D42" s="37">
        <v>105615645</v>
      </c>
      <c r="E42" s="37">
        <v>8670695</v>
      </c>
      <c r="F42" s="37">
        <f t="shared" si="6"/>
        <v>96944950</v>
      </c>
      <c r="G42" s="58">
        <f t="shared" si="7"/>
        <v>8.2096691261981117E-2</v>
      </c>
    </row>
    <row r="43" spans="1:7" s="4" customFormat="1" ht="24.75" customHeight="1" x14ac:dyDescent="0.25">
      <c r="B43" s="51" t="s">
        <v>77</v>
      </c>
      <c r="C43" s="37">
        <v>62730724</v>
      </c>
      <c r="D43" s="37">
        <v>86420181</v>
      </c>
      <c r="E43" s="37">
        <v>30324731</v>
      </c>
      <c r="F43" s="37">
        <f t="shared" si="6"/>
        <v>56095450</v>
      </c>
      <c r="G43" s="58">
        <f t="shared" si="7"/>
        <v>0.3508987212142034</v>
      </c>
    </row>
    <row r="44" spans="1:7" s="4" customFormat="1" ht="24.75" customHeight="1" x14ac:dyDescent="0.25">
      <c r="B44" s="51" t="s">
        <v>78</v>
      </c>
      <c r="C44" s="37">
        <v>62393782</v>
      </c>
      <c r="D44" s="37">
        <v>83096531</v>
      </c>
      <c r="E44" s="37">
        <v>9600660</v>
      </c>
      <c r="F44" s="37">
        <f t="shared" si="6"/>
        <v>73495871</v>
      </c>
      <c r="G44" s="58">
        <f t="shared" si="7"/>
        <v>0.11553623098899279</v>
      </c>
    </row>
    <row r="45" spans="1:7" s="4" customFormat="1" ht="24.75" customHeight="1" x14ac:dyDescent="0.25">
      <c r="B45" s="51" t="s">
        <v>79</v>
      </c>
      <c r="C45" s="37">
        <v>37163062</v>
      </c>
      <c r="D45" s="37">
        <v>42567209</v>
      </c>
      <c r="E45" s="37">
        <v>3422023</v>
      </c>
      <c r="F45" s="37">
        <f t="shared" si="6"/>
        <v>39145186</v>
      </c>
      <c r="G45" s="58">
        <f t="shared" si="7"/>
        <v>8.0391058760747036E-2</v>
      </c>
    </row>
    <row r="46" spans="1:7" s="4" customFormat="1" ht="24.75" customHeight="1" x14ac:dyDescent="0.25">
      <c r="B46" s="51" t="s">
        <v>80</v>
      </c>
      <c r="C46" s="37">
        <v>46315288</v>
      </c>
      <c r="D46" s="37">
        <v>46408203</v>
      </c>
      <c r="E46" s="37">
        <v>12502910</v>
      </c>
      <c r="F46" s="37">
        <f t="shared" si="6"/>
        <v>33905293</v>
      </c>
      <c r="G46" s="58">
        <f t="shared" si="7"/>
        <v>0.26941163828299924</v>
      </c>
    </row>
    <row r="47" spans="1:7" s="4" customFormat="1" ht="24.75" customHeight="1" x14ac:dyDescent="0.25">
      <c r="B47" s="51" t="s">
        <v>81</v>
      </c>
      <c r="C47" s="37">
        <v>135269265</v>
      </c>
      <c r="D47" s="37">
        <v>139587892</v>
      </c>
      <c r="E47" s="37">
        <v>48428431</v>
      </c>
      <c r="F47" s="37">
        <f t="shared" si="6"/>
        <v>91159461</v>
      </c>
      <c r="G47" s="58">
        <f t="shared" si="7"/>
        <v>0.34693862272810883</v>
      </c>
    </row>
    <row r="48" spans="1:7" s="4" customFormat="1" ht="24.75" customHeight="1" x14ac:dyDescent="0.25">
      <c r="B48" s="51" t="s">
        <v>82</v>
      </c>
      <c r="C48" s="37">
        <v>128752375</v>
      </c>
      <c r="D48" s="37">
        <v>132956507</v>
      </c>
      <c r="E48" s="37">
        <v>47500257</v>
      </c>
      <c r="F48" s="37">
        <f t="shared" si="6"/>
        <v>85456250</v>
      </c>
      <c r="G48" s="58">
        <f t="shared" si="7"/>
        <v>0.35726161939558176</v>
      </c>
    </row>
    <row r="49" spans="2:11" s="4" customFormat="1" ht="24.75" customHeight="1" x14ac:dyDescent="0.25">
      <c r="B49" s="51" t="s">
        <v>83</v>
      </c>
      <c r="C49" s="37">
        <v>174674014</v>
      </c>
      <c r="D49" s="37">
        <v>179690957</v>
      </c>
      <c r="E49" s="37">
        <v>62547591</v>
      </c>
      <c r="F49" s="37">
        <f t="shared" si="6"/>
        <v>117143366</v>
      </c>
      <c r="G49" s="58">
        <f t="shared" si="7"/>
        <v>0.34808424443974662</v>
      </c>
    </row>
    <row r="50" spans="2:11" s="4" customFormat="1" ht="24.75" customHeight="1" x14ac:dyDescent="0.25">
      <c r="B50" s="51" t="s">
        <v>84</v>
      </c>
      <c r="C50" s="37">
        <v>132975179</v>
      </c>
      <c r="D50" s="37">
        <v>137295476</v>
      </c>
      <c r="E50" s="37">
        <v>47168603</v>
      </c>
      <c r="F50" s="37">
        <f t="shared" si="6"/>
        <v>90126873</v>
      </c>
      <c r="G50" s="58">
        <f t="shared" si="7"/>
        <v>0.34355540600624013</v>
      </c>
    </row>
    <row r="51" spans="2:11" s="4" customFormat="1" ht="24.75" customHeight="1" x14ac:dyDescent="0.25">
      <c r="B51" s="51" t="s">
        <v>85</v>
      </c>
      <c r="C51" s="37">
        <v>53675121</v>
      </c>
      <c r="D51" s="37">
        <v>55425493</v>
      </c>
      <c r="E51" s="37">
        <v>19086223</v>
      </c>
      <c r="F51" s="37">
        <f t="shared" si="6"/>
        <v>36339270</v>
      </c>
      <c r="G51" s="58">
        <f t="shared" si="7"/>
        <v>0.34435819993518146</v>
      </c>
    </row>
    <row r="52" spans="2:11" s="4" customFormat="1" ht="24.75" customHeight="1" x14ac:dyDescent="0.25">
      <c r="B52" s="51" t="s">
        <v>86</v>
      </c>
      <c r="C52" s="37">
        <v>71126463</v>
      </c>
      <c r="D52" s="37">
        <v>73757875</v>
      </c>
      <c r="E52" s="37">
        <v>25161802</v>
      </c>
      <c r="F52" s="37">
        <f t="shared" si="6"/>
        <v>48596073</v>
      </c>
      <c r="G52" s="58">
        <f t="shared" si="7"/>
        <v>0.34114054939896249</v>
      </c>
    </row>
    <row r="53" spans="2:11" s="4" customFormat="1" ht="24.75" customHeight="1" x14ac:dyDescent="0.25">
      <c r="B53" s="51" t="s">
        <v>87</v>
      </c>
      <c r="C53" s="37">
        <v>70909196</v>
      </c>
      <c r="D53" s="37">
        <v>73469493</v>
      </c>
      <c r="E53" s="37">
        <v>25559531</v>
      </c>
      <c r="F53" s="37">
        <f t="shared" si="6"/>
        <v>47909962</v>
      </c>
      <c r="G53" s="58">
        <f t="shared" si="7"/>
        <v>0.34789311803199729</v>
      </c>
    </row>
    <row r="54" spans="2:11" s="4" customFormat="1" ht="24.75" customHeight="1" x14ac:dyDescent="0.25">
      <c r="B54" s="51" t="s">
        <v>88</v>
      </c>
      <c r="C54" s="37">
        <v>80678787</v>
      </c>
      <c r="D54" s="37">
        <v>83157804</v>
      </c>
      <c r="E54" s="37">
        <v>29608407</v>
      </c>
      <c r="F54" s="37">
        <f t="shared" si="6"/>
        <v>53549397</v>
      </c>
      <c r="G54" s="58">
        <f t="shared" si="7"/>
        <v>0.35605085242510731</v>
      </c>
    </row>
    <row r="55" spans="2:11" s="4" customFormat="1" ht="24.75" customHeight="1" x14ac:dyDescent="0.25">
      <c r="B55" s="51" t="s">
        <v>89</v>
      </c>
      <c r="C55" s="37">
        <v>251584993</v>
      </c>
      <c r="D55" s="37">
        <v>258936454</v>
      </c>
      <c r="E55" s="37">
        <v>87871491</v>
      </c>
      <c r="F55" s="37">
        <f t="shared" si="6"/>
        <v>171064963</v>
      </c>
      <c r="G55" s="58">
        <f t="shared" si="7"/>
        <v>0.33935542733585128</v>
      </c>
    </row>
    <row r="56" spans="2:11" s="4" customFormat="1" ht="24.75" customHeight="1" x14ac:dyDescent="0.25">
      <c r="B56" s="51" t="s">
        <v>90</v>
      </c>
      <c r="C56" s="37">
        <v>48592801</v>
      </c>
      <c r="D56" s="37">
        <v>50466210</v>
      </c>
      <c r="E56" s="37">
        <v>18051303</v>
      </c>
      <c r="F56" s="37">
        <f t="shared" si="6"/>
        <v>32414907</v>
      </c>
      <c r="G56" s="58">
        <f t="shared" si="7"/>
        <v>0.35769087870874394</v>
      </c>
    </row>
    <row r="57" spans="2:11" s="4" customFormat="1" ht="24.75" customHeight="1" x14ac:dyDescent="0.25">
      <c r="B57" s="51" t="s">
        <v>91</v>
      </c>
      <c r="C57" s="37">
        <v>37361166</v>
      </c>
      <c r="D57" s="37">
        <v>38586208</v>
      </c>
      <c r="E57" s="37">
        <v>13295004</v>
      </c>
      <c r="F57" s="37">
        <f t="shared" si="6"/>
        <v>25291204</v>
      </c>
      <c r="G57" s="58">
        <f t="shared" si="7"/>
        <v>0.34455326628623367</v>
      </c>
    </row>
    <row r="58" spans="2:11" s="4" customFormat="1" ht="24.75" customHeight="1" x14ac:dyDescent="0.25">
      <c r="B58" s="51" t="s">
        <v>92</v>
      </c>
      <c r="C58" s="37">
        <v>54464679</v>
      </c>
      <c r="D58" s="37">
        <v>56505297</v>
      </c>
      <c r="E58" s="37">
        <v>20126448</v>
      </c>
      <c r="F58" s="37">
        <f t="shared" si="6"/>
        <v>36378849</v>
      </c>
      <c r="G58" s="58">
        <f t="shared" si="7"/>
        <v>0.3561869252718024</v>
      </c>
    </row>
    <row r="59" spans="2:11" s="4" customFormat="1" ht="24.75" customHeight="1" x14ac:dyDescent="0.25">
      <c r="B59" s="51" t="s">
        <v>93</v>
      </c>
      <c r="C59" s="37">
        <v>25566743</v>
      </c>
      <c r="D59" s="37">
        <v>26727409</v>
      </c>
      <c r="E59" s="37">
        <v>9362577</v>
      </c>
      <c r="F59" s="37">
        <f t="shared" si="6"/>
        <v>17364832</v>
      </c>
      <c r="G59" s="58">
        <f t="shared" si="7"/>
        <v>0.3502987139531557</v>
      </c>
    </row>
    <row r="60" spans="2:11" s="4" customFormat="1" ht="24.75" customHeight="1" x14ac:dyDescent="0.25">
      <c r="B60" s="51" t="s">
        <v>94</v>
      </c>
      <c r="C60" s="37">
        <v>99849057</v>
      </c>
      <c r="D60" s="37">
        <v>135701874</v>
      </c>
      <c r="E60" s="37">
        <v>43812468</v>
      </c>
      <c r="F60" s="37">
        <f t="shared" si="6"/>
        <v>91889406</v>
      </c>
      <c r="G60" s="58">
        <f t="shared" si="7"/>
        <v>0.32285823849418616</v>
      </c>
    </row>
    <row r="61" spans="2:11" s="4" customFormat="1" ht="24.75" customHeight="1" x14ac:dyDescent="0.25">
      <c r="B61" s="51" t="s">
        <v>95</v>
      </c>
      <c r="C61" s="37">
        <v>40119559</v>
      </c>
      <c r="D61" s="37">
        <v>48367089</v>
      </c>
      <c r="E61" s="37">
        <v>15198523</v>
      </c>
      <c r="F61" s="37">
        <f t="shared" si="6"/>
        <v>33168566</v>
      </c>
      <c r="G61" s="58">
        <f t="shared" si="7"/>
        <v>0.31423274202009555</v>
      </c>
    </row>
    <row r="62" spans="2:11" s="4" customFormat="1" ht="24.75" customHeight="1" x14ac:dyDescent="0.25">
      <c r="B62" s="51" t="s">
        <v>96</v>
      </c>
      <c r="C62" s="37">
        <v>49369457</v>
      </c>
      <c r="D62" s="37">
        <v>59817803</v>
      </c>
      <c r="E62" s="37">
        <v>19756879</v>
      </c>
      <c r="F62" s="37">
        <f t="shared" si="6"/>
        <v>40060924</v>
      </c>
      <c r="G62" s="58">
        <f t="shared" si="7"/>
        <v>0.33028426336554018</v>
      </c>
      <c r="K62" s="12"/>
    </row>
    <row r="63" spans="2:11" s="4" customFormat="1" ht="24.75" customHeight="1" x14ac:dyDescent="0.25">
      <c r="B63" s="51" t="s">
        <v>97</v>
      </c>
      <c r="C63" s="37">
        <v>48204890</v>
      </c>
      <c r="D63" s="37">
        <v>58336937</v>
      </c>
      <c r="E63" s="37">
        <v>18127487</v>
      </c>
      <c r="F63" s="37">
        <f t="shared" si="6"/>
        <v>40209450</v>
      </c>
      <c r="G63" s="58">
        <f t="shared" si="7"/>
        <v>0.31073772351126355</v>
      </c>
    </row>
    <row r="64" spans="2:11" s="4" customFormat="1" ht="24.75" customHeight="1" x14ac:dyDescent="0.25">
      <c r="B64" s="51" t="s">
        <v>98</v>
      </c>
      <c r="C64" s="37">
        <v>68314509</v>
      </c>
      <c r="D64" s="37">
        <v>92628315</v>
      </c>
      <c r="E64" s="37">
        <v>28249125</v>
      </c>
      <c r="F64" s="37">
        <f t="shared" si="6"/>
        <v>64379190</v>
      </c>
      <c r="G64" s="58">
        <f t="shared" si="7"/>
        <v>0.30497289084876478</v>
      </c>
    </row>
    <row r="65" spans="2:11" s="4" customFormat="1" ht="24.75" customHeight="1" x14ac:dyDescent="0.25">
      <c r="B65" s="51" t="s">
        <v>99</v>
      </c>
      <c r="C65" s="37">
        <v>86632274</v>
      </c>
      <c r="D65" s="37">
        <v>97297597</v>
      </c>
      <c r="E65" s="37">
        <v>24124608</v>
      </c>
      <c r="F65" s="37">
        <f t="shared" si="6"/>
        <v>73172989</v>
      </c>
      <c r="G65" s="58">
        <f t="shared" si="7"/>
        <v>0.24794659625560947</v>
      </c>
    </row>
    <row r="66" spans="2:11" s="4" customFormat="1" ht="24.75" customHeight="1" x14ac:dyDescent="0.25">
      <c r="B66" s="51" t="s">
        <v>100</v>
      </c>
      <c r="C66" s="37">
        <v>16456437</v>
      </c>
      <c r="D66" s="37">
        <v>22001098</v>
      </c>
      <c r="E66" s="37">
        <v>5612360</v>
      </c>
      <c r="F66" s="37">
        <f t="shared" si="6"/>
        <v>16388738</v>
      </c>
      <c r="G66" s="58">
        <f t="shared" si="7"/>
        <v>0.25509454119062602</v>
      </c>
    </row>
    <row r="67" spans="2:11" s="4" customFormat="1" ht="24.75" customHeight="1" x14ac:dyDescent="0.25">
      <c r="B67" s="51" t="s">
        <v>101</v>
      </c>
      <c r="C67" s="37">
        <v>30074384</v>
      </c>
      <c r="D67" s="37">
        <v>38108169</v>
      </c>
      <c r="E67" s="37">
        <v>11839792</v>
      </c>
      <c r="F67" s="37">
        <f t="shared" si="6"/>
        <v>26268377</v>
      </c>
      <c r="G67" s="58">
        <f t="shared" si="7"/>
        <v>0.31068908086347574</v>
      </c>
    </row>
    <row r="68" spans="2:11" s="4" customFormat="1" ht="24.75" customHeight="1" x14ac:dyDescent="0.25">
      <c r="B68" s="51" t="s">
        <v>102</v>
      </c>
      <c r="C68" s="37">
        <v>19461405</v>
      </c>
      <c r="D68" s="37">
        <v>24995896</v>
      </c>
      <c r="E68" s="37">
        <v>8214803</v>
      </c>
      <c r="F68" s="37">
        <f t="shared" si="6"/>
        <v>16781093</v>
      </c>
      <c r="G68" s="58">
        <f t="shared" si="7"/>
        <v>0.32864607053893968</v>
      </c>
    </row>
    <row r="69" spans="2:11" s="4" customFormat="1" ht="24.75" customHeight="1" x14ac:dyDescent="0.25">
      <c r="B69" s="51" t="s">
        <v>103</v>
      </c>
      <c r="C69" s="37">
        <v>12414785</v>
      </c>
      <c r="D69" s="37">
        <v>16433057</v>
      </c>
      <c r="E69" s="37">
        <v>4617508</v>
      </c>
      <c r="F69" s="37">
        <f t="shared" si="6"/>
        <v>11815549</v>
      </c>
      <c r="G69" s="58">
        <f t="shared" si="7"/>
        <v>0.28098898458150545</v>
      </c>
    </row>
    <row r="70" spans="2:11" s="4" customFormat="1" ht="24.75" customHeight="1" x14ac:dyDescent="0.25">
      <c r="B70" s="51" t="s">
        <v>104</v>
      </c>
      <c r="C70" s="37">
        <v>42058622</v>
      </c>
      <c r="D70" s="37">
        <v>63153367</v>
      </c>
      <c r="E70" s="37">
        <v>21772765</v>
      </c>
      <c r="F70" s="37">
        <f t="shared" si="6"/>
        <v>41380602</v>
      </c>
      <c r="G70" s="58">
        <f t="shared" si="7"/>
        <v>0.34476016140200411</v>
      </c>
    </row>
    <row r="71" spans="2:11" s="4" customFormat="1" ht="30.75" customHeight="1" x14ac:dyDescent="0.2">
      <c r="B71" s="59"/>
      <c r="C71" s="60"/>
      <c r="D71" s="60"/>
      <c r="E71" s="60"/>
      <c r="F71" s="60"/>
      <c r="G71" s="61"/>
    </row>
    <row r="72" spans="2:11" s="4" customFormat="1" ht="21.75" customHeight="1" x14ac:dyDescent="0.25">
      <c r="B72" s="88" t="s">
        <v>39</v>
      </c>
      <c r="C72" s="88"/>
      <c r="D72" s="88"/>
      <c r="E72" s="88"/>
      <c r="F72" s="88"/>
      <c r="G72" s="88"/>
    </row>
    <row r="73" spans="2:11" s="4" customFormat="1" ht="19.5" customHeight="1" x14ac:dyDescent="0.25">
      <c r="B73" s="54" t="s">
        <v>3</v>
      </c>
      <c r="C73" s="55">
        <f>SUM(C75:C79)</f>
        <v>1990228043</v>
      </c>
      <c r="D73" s="55">
        <f t="shared" ref="D73:F73" si="8">SUM(D75:D79)</f>
        <v>2192428227</v>
      </c>
      <c r="E73" s="55">
        <f t="shared" si="8"/>
        <v>704823128</v>
      </c>
      <c r="F73" s="55">
        <f t="shared" si="8"/>
        <v>1487605099</v>
      </c>
      <c r="G73" s="56">
        <f>E73/D73</f>
        <v>0.32148059367236015</v>
      </c>
    </row>
    <row r="74" spans="2:11" s="4" customFormat="1" ht="27.75" customHeight="1" x14ac:dyDescent="0.25">
      <c r="B74" s="57" t="s">
        <v>21</v>
      </c>
      <c r="C74" s="57" t="s">
        <v>4</v>
      </c>
      <c r="D74" s="57" t="s">
        <v>5</v>
      </c>
      <c r="E74" s="57" t="s">
        <v>6</v>
      </c>
      <c r="F74" s="57" t="s">
        <v>45</v>
      </c>
      <c r="G74" s="57" t="s">
        <v>7</v>
      </c>
    </row>
    <row r="75" spans="2:11" s="4" customFormat="1" ht="21.75" customHeight="1" x14ac:dyDescent="0.25">
      <c r="B75" s="78" t="s">
        <v>22</v>
      </c>
      <c r="C75" s="37">
        <v>1878096294</v>
      </c>
      <c r="D75" s="37">
        <v>1967889135</v>
      </c>
      <c r="E75" s="37">
        <v>636263098</v>
      </c>
      <c r="F75" s="37">
        <f>+D75-E75</f>
        <v>1331626037</v>
      </c>
      <c r="G75" s="79">
        <f>E75/D75</f>
        <v>0.32332263372143677</v>
      </c>
    </row>
    <row r="76" spans="2:11" s="4" customFormat="1" ht="21.75" customHeight="1" x14ac:dyDescent="0.25">
      <c r="B76" s="51" t="s">
        <v>25</v>
      </c>
      <c r="C76" s="37">
        <v>9869154</v>
      </c>
      <c r="D76" s="37">
        <v>20431126</v>
      </c>
      <c r="E76" s="37">
        <v>3776613</v>
      </c>
      <c r="F76" s="37">
        <f t="shared" ref="F76:F79" si="9">+D76-E76</f>
        <v>16654513</v>
      </c>
      <c r="G76" s="58">
        <f>E76/D76</f>
        <v>0.18484605302713125</v>
      </c>
    </row>
    <row r="77" spans="2:11" s="4" customFormat="1" ht="21.75" customHeight="1" x14ac:dyDescent="0.25">
      <c r="B77" s="51" t="s">
        <v>28</v>
      </c>
      <c r="C77" s="37">
        <v>40091954</v>
      </c>
      <c r="D77" s="37">
        <v>49278280</v>
      </c>
      <c r="E77" s="37">
        <v>36671785</v>
      </c>
      <c r="F77" s="37">
        <f t="shared" si="9"/>
        <v>12606495</v>
      </c>
      <c r="G77" s="58">
        <f>E77/D77</f>
        <v>0.74417745505727884</v>
      </c>
    </row>
    <row r="78" spans="2:11" s="4" customFormat="1" ht="21.75" customHeight="1" x14ac:dyDescent="0.25">
      <c r="B78" s="51" t="s">
        <v>23</v>
      </c>
      <c r="C78" s="37">
        <v>2146353</v>
      </c>
      <c r="D78" s="37">
        <v>62689569</v>
      </c>
      <c r="E78" s="37">
        <v>7585922</v>
      </c>
      <c r="F78" s="37">
        <f t="shared" si="9"/>
        <v>55103647</v>
      </c>
      <c r="G78" s="58">
        <f>E78/D78</f>
        <v>0.121007722991364</v>
      </c>
      <c r="I78" s="12"/>
      <c r="K78" s="12"/>
    </row>
    <row r="79" spans="2:11" s="4" customFormat="1" ht="21.75" customHeight="1" x14ac:dyDescent="0.25">
      <c r="B79" s="78" t="s">
        <v>24</v>
      </c>
      <c r="C79" s="37">
        <v>60024288</v>
      </c>
      <c r="D79" s="37">
        <v>92140117</v>
      </c>
      <c r="E79" s="37">
        <v>20525710</v>
      </c>
      <c r="F79" s="37">
        <f t="shared" si="9"/>
        <v>71614407</v>
      </c>
      <c r="G79" s="58">
        <f>E79/D79</f>
        <v>0.22276626803067767</v>
      </c>
    </row>
    <row r="80" spans="2:11" s="4" customFormat="1" ht="23.25" customHeight="1" x14ac:dyDescent="0.15">
      <c r="B80" s="13"/>
      <c r="C80" s="11"/>
      <c r="D80" s="11"/>
      <c r="E80" s="11"/>
      <c r="F80" s="11"/>
      <c r="G80" s="18"/>
    </row>
    <row r="81" spans="2:7" s="4" customFormat="1" ht="25.5" customHeight="1" x14ac:dyDescent="0.25">
      <c r="B81" s="88" t="s">
        <v>40</v>
      </c>
      <c r="C81" s="88"/>
      <c r="D81" s="88"/>
      <c r="E81" s="88"/>
      <c r="F81" s="88"/>
      <c r="G81" s="88"/>
    </row>
    <row r="82" spans="2:7" s="4" customFormat="1" ht="19.5" customHeight="1" x14ac:dyDescent="0.25">
      <c r="B82" s="54" t="s">
        <v>3</v>
      </c>
      <c r="C82" s="55">
        <f>SUM(C84:C104)</f>
        <v>1990228043</v>
      </c>
      <c r="D82" s="55">
        <f t="shared" ref="D82:F82" si="10">SUM(D84:D104)</f>
        <v>2192428227</v>
      </c>
      <c r="E82" s="55">
        <f t="shared" si="10"/>
        <v>704823128</v>
      </c>
      <c r="F82" s="55">
        <f t="shared" si="10"/>
        <v>1487605099</v>
      </c>
      <c r="G82" s="56">
        <f>E82/D82</f>
        <v>0.32148059367236015</v>
      </c>
    </row>
    <row r="83" spans="2:7" s="4" customFormat="1" ht="27" customHeight="1" x14ac:dyDescent="0.25">
      <c r="B83" s="57" t="s">
        <v>26</v>
      </c>
      <c r="C83" s="57" t="s">
        <v>4</v>
      </c>
      <c r="D83" s="57" t="s">
        <v>5</v>
      </c>
      <c r="E83" s="57" t="s">
        <v>6</v>
      </c>
      <c r="F83" s="57" t="s">
        <v>45</v>
      </c>
      <c r="G83" s="57" t="s">
        <v>7</v>
      </c>
    </row>
    <row r="84" spans="2:7" s="4" customFormat="1" ht="24" customHeight="1" x14ac:dyDescent="0.25">
      <c r="B84" s="51" t="s">
        <v>48</v>
      </c>
      <c r="C84" s="37">
        <v>46890836</v>
      </c>
      <c r="D84" s="37">
        <v>43754071</v>
      </c>
      <c r="E84" s="37">
        <v>10631846</v>
      </c>
      <c r="F84" s="37">
        <f>+D84-E84</f>
        <v>33122225</v>
      </c>
      <c r="G84" s="58">
        <f>E84/D84</f>
        <v>0.24299101219632796</v>
      </c>
    </row>
    <row r="85" spans="2:7" s="4" customFormat="1" ht="24" customHeight="1" x14ac:dyDescent="0.25">
      <c r="B85" s="51" t="s">
        <v>49</v>
      </c>
      <c r="C85" s="37">
        <v>2134963</v>
      </c>
      <c r="D85" s="37">
        <v>6912830</v>
      </c>
      <c r="E85" s="37">
        <v>1594413</v>
      </c>
      <c r="F85" s="37">
        <f t="shared" ref="F85:F104" si="11">+D85-E85</f>
        <v>5318417</v>
      </c>
      <c r="G85" s="58">
        <f t="shared" ref="G85:G104" si="12">E85/D85</f>
        <v>0.23064548093906548</v>
      </c>
    </row>
    <row r="86" spans="2:7" s="4" customFormat="1" ht="24" customHeight="1" x14ac:dyDescent="0.25">
      <c r="B86" s="51" t="s">
        <v>50</v>
      </c>
      <c r="C86" s="37">
        <v>388508</v>
      </c>
      <c r="D86" s="37">
        <v>1043197</v>
      </c>
      <c r="E86" s="37">
        <v>170969</v>
      </c>
      <c r="F86" s="37">
        <f t="shared" si="11"/>
        <v>872228</v>
      </c>
      <c r="G86" s="58">
        <f t="shared" si="12"/>
        <v>0.1638894667066719</v>
      </c>
    </row>
    <row r="87" spans="2:7" s="4" customFormat="1" ht="24" customHeight="1" x14ac:dyDescent="0.25">
      <c r="B87" s="51" t="s">
        <v>51</v>
      </c>
      <c r="C87" s="37">
        <v>78624</v>
      </c>
      <c r="D87" s="37">
        <v>129444</v>
      </c>
      <c r="E87" s="37">
        <v>47200</v>
      </c>
      <c r="F87" s="37">
        <f t="shared" si="11"/>
        <v>82244</v>
      </c>
      <c r="G87" s="58">
        <f t="shared" si="12"/>
        <v>0.36463644510367416</v>
      </c>
    </row>
    <row r="88" spans="2:7" s="4" customFormat="1" ht="24" customHeight="1" x14ac:dyDescent="0.25">
      <c r="B88" s="51" t="s">
        <v>52</v>
      </c>
      <c r="C88" s="37">
        <v>73212</v>
      </c>
      <c r="D88" s="37">
        <v>281212</v>
      </c>
      <c r="E88" s="37">
        <v>44887</v>
      </c>
      <c r="F88" s="37">
        <f t="shared" si="11"/>
        <v>236325</v>
      </c>
      <c r="G88" s="58">
        <f t="shared" si="12"/>
        <v>0.15961978862921924</v>
      </c>
    </row>
    <row r="89" spans="2:7" s="4" customFormat="1" ht="24" customHeight="1" x14ac:dyDescent="0.25">
      <c r="B89" s="51" t="s">
        <v>53</v>
      </c>
      <c r="C89" s="37">
        <v>8878884</v>
      </c>
      <c r="D89" s="37">
        <v>13678884</v>
      </c>
      <c r="E89" s="37">
        <v>3160025</v>
      </c>
      <c r="F89" s="37">
        <f t="shared" si="11"/>
        <v>10518859</v>
      </c>
      <c r="G89" s="58">
        <f t="shared" si="12"/>
        <v>0.23101482547845278</v>
      </c>
    </row>
    <row r="90" spans="2:7" s="4" customFormat="1" ht="24" customHeight="1" x14ac:dyDescent="0.25">
      <c r="B90" s="51" t="s">
        <v>54</v>
      </c>
      <c r="C90" s="37">
        <v>49443</v>
      </c>
      <c r="D90" s="37">
        <v>186058</v>
      </c>
      <c r="E90" s="37">
        <v>21507</v>
      </c>
      <c r="F90" s="37">
        <f t="shared" si="11"/>
        <v>164551</v>
      </c>
      <c r="G90" s="58">
        <f t="shared" si="12"/>
        <v>0.11559298713304453</v>
      </c>
    </row>
    <row r="91" spans="2:7" s="4" customFormat="1" ht="24" customHeight="1" x14ac:dyDescent="0.25">
      <c r="B91" s="51" t="s">
        <v>55</v>
      </c>
      <c r="C91" s="37">
        <v>1441</v>
      </c>
      <c r="D91" s="37">
        <v>599681</v>
      </c>
      <c r="E91" s="37">
        <v>21330</v>
      </c>
      <c r="F91" s="37">
        <f t="shared" si="11"/>
        <v>578351</v>
      </c>
      <c r="G91" s="58">
        <f t="shared" si="12"/>
        <v>3.5568910804244257E-2</v>
      </c>
    </row>
    <row r="92" spans="2:7" s="4" customFormat="1" ht="24" customHeight="1" x14ac:dyDescent="0.25">
      <c r="B92" s="51" t="s">
        <v>56</v>
      </c>
      <c r="C92" s="37">
        <v>12030</v>
      </c>
      <c r="D92" s="37">
        <v>703507</v>
      </c>
      <c r="E92" s="37">
        <v>68041</v>
      </c>
      <c r="F92" s="37">
        <f t="shared" si="11"/>
        <v>635466</v>
      </c>
      <c r="G92" s="58">
        <f t="shared" si="12"/>
        <v>9.6716877017570549E-2</v>
      </c>
    </row>
    <row r="93" spans="2:7" s="4" customFormat="1" ht="24" customHeight="1" x14ac:dyDescent="0.25">
      <c r="B93" s="51" t="s">
        <v>57</v>
      </c>
      <c r="C93" s="37">
        <v>3564</v>
      </c>
      <c r="D93" s="37">
        <v>7564</v>
      </c>
      <c r="E93" s="37">
        <v>3210</v>
      </c>
      <c r="F93" s="37">
        <f t="shared" si="11"/>
        <v>4354</v>
      </c>
      <c r="G93" s="58">
        <f t="shared" si="12"/>
        <v>0.42437863564251721</v>
      </c>
    </row>
    <row r="94" spans="2:7" s="4" customFormat="1" ht="24" customHeight="1" x14ac:dyDescent="0.25">
      <c r="B94" s="51" t="s">
        <v>58</v>
      </c>
      <c r="C94" s="37">
        <v>36387504</v>
      </c>
      <c r="D94" s="37">
        <v>40589907</v>
      </c>
      <c r="E94" s="37">
        <v>2706218</v>
      </c>
      <c r="F94" s="37">
        <f t="shared" si="11"/>
        <v>37883689</v>
      </c>
      <c r="G94" s="58">
        <f t="shared" si="12"/>
        <v>6.6672190207284779E-2</v>
      </c>
    </row>
    <row r="95" spans="2:7" s="4" customFormat="1" ht="24" customHeight="1" x14ac:dyDescent="0.25">
      <c r="B95" s="51" t="s">
        <v>59</v>
      </c>
      <c r="C95" s="37">
        <v>0</v>
      </c>
      <c r="D95" s="37">
        <v>1799238</v>
      </c>
      <c r="E95" s="37">
        <v>448587</v>
      </c>
      <c r="F95" s="37">
        <f t="shared" si="11"/>
        <v>1350651</v>
      </c>
      <c r="G95" s="58">
        <f t="shared" si="12"/>
        <v>0.2493205456976787</v>
      </c>
    </row>
    <row r="96" spans="2:7" s="4" customFormat="1" ht="24" customHeight="1" x14ac:dyDescent="0.25">
      <c r="B96" s="51" t="s">
        <v>60</v>
      </c>
      <c r="C96" s="37">
        <v>1156446</v>
      </c>
      <c r="D96" s="37">
        <v>2172835</v>
      </c>
      <c r="E96" s="37">
        <v>635443</v>
      </c>
      <c r="F96" s="37">
        <f t="shared" si="11"/>
        <v>1537392</v>
      </c>
      <c r="G96" s="58">
        <f t="shared" si="12"/>
        <v>0.29244880536257928</v>
      </c>
    </row>
    <row r="97" spans="2:7" s="4" customFormat="1" ht="24" customHeight="1" x14ac:dyDescent="0.25">
      <c r="B97" s="51" t="s">
        <v>61</v>
      </c>
      <c r="C97" s="37">
        <v>207513</v>
      </c>
      <c r="D97" s="37">
        <v>12697010</v>
      </c>
      <c r="E97" s="37">
        <v>92825</v>
      </c>
      <c r="F97" s="37">
        <f t="shared" si="11"/>
        <v>12604185</v>
      </c>
      <c r="G97" s="58">
        <f t="shared" si="12"/>
        <v>7.3107763166288756E-3</v>
      </c>
    </row>
    <row r="98" spans="2:7" s="4" customFormat="1" ht="24" customHeight="1" x14ac:dyDescent="0.25">
      <c r="B98" s="51" t="s">
        <v>62</v>
      </c>
      <c r="C98" s="37">
        <v>18940</v>
      </c>
      <c r="D98" s="37">
        <v>30567</v>
      </c>
      <c r="E98" s="37">
        <v>7650</v>
      </c>
      <c r="F98" s="37">
        <f t="shared" si="11"/>
        <v>22917</v>
      </c>
      <c r="G98" s="58">
        <f t="shared" si="12"/>
        <v>0.25026989891058987</v>
      </c>
    </row>
    <row r="99" spans="2:7" s="4" customFormat="1" ht="24" customHeight="1" x14ac:dyDescent="0.25">
      <c r="B99" s="51" t="s">
        <v>63</v>
      </c>
      <c r="C99" s="37">
        <v>508153979</v>
      </c>
      <c r="D99" s="37">
        <v>623772246</v>
      </c>
      <c r="E99" s="37">
        <v>194370030</v>
      </c>
      <c r="F99" s="37">
        <f t="shared" si="11"/>
        <v>429402216</v>
      </c>
      <c r="G99" s="58">
        <f t="shared" si="12"/>
        <v>0.31160416521641776</v>
      </c>
    </row>
    <row r="100" spans="2:7" s="4" customFormat="1" ht="24" customHeight="1" x14ac:dyDescent="0.25">
      <c r="B100" s="51" t="s">
        <v>64</v>
      </c>
      <c r="C100" s="37">
        <v>19830</v>
      </c>
      <c r="D100" s="37">
        <v>37830</v>
      </c>
      <c r="E100" s="37">
        <v>9690</v>
      </c>
      <c r="F100" s="37">
        <f t="shared" si="11"/>
        <v>28140</v>
      </c>
      <c r="G100" s="58">
        <f t="shared" si="12"/>
        <v>0.25614591593973035</v>
      </c>
    </row>
    <row r="101" spans="2:7" s="4" customFormat="1" ht="24" customHeight="1" x14ac:dyDescent="0.25">
      <c r="B101" s="51" t="s">
        <v>65</v>
      </c>
      <c r="C101" s="37">
        <v>1246283895</v>
      </c>
      <c r="D101" s="37">
        <v>1285986702</v>
      </c>
      <c r="E101" s="37">
        <v>443135842</v>
      </c>
      <c r="F101" s="37">
        <f t="shared" si="11"/>
        <v>842850860</v>
      </c>
      <c r="G101" s="58">
        <f t="shared" si="12"/>
        <v>0.34458819932649659</v>
      </c>
    </row>
    <row r="102" spans="2:7" s="4" customFormat="1" ht="24" customHeight="1" x14ac:dyDescent="0.25">
      <c r="B102" s="51" t="s">
        <v>66</v>
      </c>
      <c r="C102" s="37">
        <v>2552995</v>
      </c>
      <c r="D102" s="37">
        <v>2800528</v>
      </c>
      <c r="E102" s="37">
        <v>427628</v>
      </c>
      <c r="F102" s="37">
        <f t="shared" si="11"/>
        <v>2372900</v>
      </c>
      <c r="G102" s="58">
        <f t="shared" si="12"/>
        <v>0.15269549170727806</v>
      </c>
    </row>
    <row r="103" spans="2:7" s="4" customFormat="1" ht="24" customHeight="1" x14ac:dyDescent="0.25">
      <c r="B103" s="51" t="s">
        <v>67</v>
      </c>
      <c r="C103" s="37">
        <v>81441966</v>
      </c>
      <c r="D103" s="37">
        <v>82986217</v>
      </c>
      <c r="E103" s="37">
        <v>29255871</v>
      </c>
      <c r="F103" s="37">
        <f t="shared" si="11"/>
        <v>53730346</v>
      </c>
      <c r="G103" s="58">
        <f t="shared" si="12"/>
        <v>0.35253891619134775</v>
      </c>
    </row>
    <row r="104" spans="2:7" s="4" customFormat="1" ht="24" customHeight="1" x14ac:dyDescent="0.25">
      <c r="B104" s="51" t="s">
        <v>68</v>
      </c>
      <c r="C104" s="37">
        <v>55493470</v>
      </c>
      <c r="D104" s="37">
        <v>72258699</v>
      </c>
      <c r="E104" s="37">
        <v>17969916</v>
      </c>
      <c r="F104" s="37">
        <f t="shared" si="11"/>
        <v>54288783</v>
      </c>
      <c r="G104" s="58">
        <f t="shared" si="12"/>
        <v>0.2486886180998083</v>
      </c>
    </row>
    <row r="105" spans="2:7" s="4" customFormat="1" ht="26.25" customHeight="1" x14ac:dyDescent="0.2">
      <c r="B105" s="62"/>
      <c r="C105" s="63"/>
      <c r="D105" s="63"/>
      <c r="E105" s="64"/>
      <c r="F105" s="64"/>
      <c r="G105" s="65"/>
    </row>
    <row r="106" spans="2:7" s="4" customFormat="1" ht="26.25" customHeight="1" x14ac:dyDescent="0.25">
      <c r="B106" s="88" t="s">
        <v>42</v>
      </c>
      <c r="C106" s="88"/>
      <c r="D106" s="88"/>
      <c r="E106" s="88"/>
      <c r="F106" s="88"/>
      <c r="G106" s="88"/>
    </row>
    <row r="107" spans="2:7" s="4" customFormat="1" ht="21" customHeight="1" x14ac:dyDescent="0.25">
      <c r="B107" s="66" t="s">
        <v>27</v>
      </c>
      <c r="C107" s="67">
        <f>SUM(C109:C118)</f>
        <v>420149722</v>
      </c>
      <c r="D107" s="67">
        <f>SUM(D109:D118)</f>
        <v>843636423</v>
      </c>
      <c r="E107" s="67">
        <f>SUM(E109:E118)</f>
        <v>67009954</v>
      </c>
      <c r="F107" s="67">
        <f>SUM(F109:F118)</f>
        <v>776626469</v>
      </c>
      <c r="G107" s="68">
        <f>E107/D107</f>
        <v>7.942989678149541E-2</v>
      </c>
    </row>
    <row r="108" spans="2:7" s="4" customFormat="1" ht="29.25" customHeight="1" x14ac:dyDescent="0.25">
      <c r="B108" s="57" t="s">
        <v>20</v>
      </c>
      <c r="C108" s="57" t="s">
        <v>4</v>
      </c>
      <c r="D108" s="57" t="s">
        <v>5</v>
      </c>
      <c r="E108" s="57" t="s">
        <v>6</v>
      </c>
      <c r="F108" s="57" t="s">
        <v>45</v>
      </c>
      <c r="G108" s="57" t="s">
        <v>7</v>
      </c>
    </row>
    <row r="109" spans="2:7" s="4" customFormat="1" ht="26.25" customHeight="1" x14ac:dyDescent="0.25">
      <c r="B109" s="78" t="s">
        <v>73</v>
      </c>
      <c r="C109" s="37">
        <v>156758588</v>
      </c>
      <c r="D109" s="37">
        <v>344161874</v>
      </c>
      <c r="E109" s="37">
        <v>17088442</v>
      </c>
      <c r="F109" s="37">
        <f>+D109-E109</f>
        <v>327073432</v>
      </c>
      <c r="G109" s="58">
        <f>E109/D109</f>
        <v>4.9652338887485256E-2</v>
      </c>
    </row>
    <row r="110" spans="2:7" s="4" customFormat="1" ht="26.25" customHeight="1" x14ac:dyDescent="0.25">
      <c r="B110" s="78" t="s">
        <v>74</v>
      </c>
      <c r="C110" s="37">
        <v>49092375</v>
      </c>
      <c r="D110" s="37">
        <v>81112221</v>
      </c>
      <c r="E110" s="37">
        <v>1432524</v>
      </c>
      <c r="F110" s="37">
        <f t="shared" ref="F110:F118" si="13">+D110-E110</f>
        <v>79679697</v>
      </c>
      <c r="G110" s="58">
        <f t="shared" ref="G110:G118" si="14">E110/D110</f>
        <v>1.7661013128958705E-2</v>
      </c>
    </row>
    <row r="111" spans="2:7" s="4" customFormat="1" ht="26.25" customHeight="1" x14ac:dyDescent="0.25">
      <c r="B111" s="78" t="s">
        <v>75</v>
      </c>
      <c r="C111" s="37">
        <v>53107248</v>
      </c>
      <c r="D111" s="37">
        <v>168235031</v>
      </c>
      <c r="E111" s="37">
        <v>16550022</v>
      </c>
      <c r="F111" s="37">
        <f t="shared" si="13"/>
        <v>151685009</v>
      </c>
      <c r="G111" s="58">
        <f t="shared" si="14"/>
        <v>9.8374410499558793E-2</v>
      </c>
    </row>
    <row r="112" spans="2:7" s="4" customFormat="1" ht="26.25" customHeight="1" x14ac:dyDescent="0.25">
      <c r="B112" s="51" t="s">
        <v>76</v>
      </c>
      <c r="C112" s="37">
        <v>78724112</v>
      </c>
      <c r="D112" s="37">
        <v>99969003</v>
      </c>
      <c r="E112" s="37">
        <v>6908716</v>
      </c>
      <c r="F112" s="37">
        <f t="shared" si="13"/>
        <v>93060287</v>
      </c>
      <c r="G112" s="58">
        <f t="shared" si="14"/>
        <v>6.9108581587034534E-2</v>
      </c>
    </row>
    <row r="113" spans="2:7" s="4" customFormat="1" ht="26.25" customHeight="1" x14ac:dyDescent="0.25">
      <c r="B113" s="51" t="s">
        <v>77</v>
      </c>
      <c r="C113" s="37">
        <v>35266806</v>
      </c>
      <c r="D113" s="37">
        <v>58956263</v>
      </c>
      <c r="E113" s="37">
        <v>16008839</v>
      </c>
      <c r="F113" s="37">
        <f t="shared" si="13"/>
        <v>42947424</v>
      </c>
      <c r="G113" s="58">
        <f t="shared" si="14"/>
        <v>0.2715375464011347</v>
      </c>
    </row>
    <row r="114" spans="2:7" s="4" customFormat="1" ht="26.25" customHeight="1" x14ac:dyDescent="0.25">
      <c r="B114" s="51" t="s">
        <v>78</v>
      </c>
      <c r="C114" s="37">
        <v>47200593</v>
      </c>
      <c r="D114" s="37">
        <v>63027112</v>
      </c>
      <c r="E114" s="37">
        <v>3940667</v>
      </c>
      <c r="F114" s="37">
        <f t="shared" si="13"/>
        <v>59086445</v>
      </c>
      <c r="G114" s="58">
        <f t="shared" si="14"/>
        <v>6.2523362961641016E-2</v>
      </c>
    </row>
    <row r="115" spans="2:7" s="4" customFormat="1" ht="26.25" customHeight="1" x14ac:dyDescent="0.25">
      <c r="B115" s="51" t="s">
        <v>94</v>
      </c>
      <c r="C115" s="37">
        <v>0</v>
      </c>
      <c r="D115" s="37">
        <v>16165883</v>
      </c>
      <c r="E115" s="37">
        <v>4028929</v>
      </c>
      <c r="F115" s="37">
        <f t="shared" si="13"/>
        <v>12136954</v>
      </c>
      <c r="G115" s="58">
        <f t="shared" si="14"/>
        <v>0.24922418404240584</v>
      </c>
    </row>
    <row r="116" spans="2:7" s="4" customFormat="1" ht="26.25" customHeight="1" x14ac:dyDescent="0.25">
      <c r="B116" s="51" t="s">
        <v>98</v>
      </c>
      <c r="C116" s="37">
        <v>0</v>
      </c>
      <c r="D116" s="37">
        <v>4826138</v>
      </c>
      <c r="E116" s="37">
        <v>918711</v>
      </c>
      <c r="F116" s="37">
        <f t="shared" si="13"/>
        <v>3907427</v>
      </c>
      <c r="G116" s="58">
        <f t="shared" si="14"/>
        <v>0.19036152716727123</v>
      </c>
    </row>
    <row r="117" spans="2:7" s="4" customFormat="1" ht="26.25" customHeight="1" x14ac:dyDescent="0.25">
      <c r="B117" s="51" t="s">
        <v>99</v>
      </c>
      <c r="C117" s="37">
        <v>0</v>
      </c>
      <c r="D117" s="37">
        <v>4177514</v>
      </c>
      <c r="E117" s="37">
        <v>133104</v>
      </c>
      <c r="F117" s="37">
        <f t="shared" si="13"/>
        <v>4044410</v>
      </c>
      <c r="G117" s="58">
        <f t="shared" si="14"/>
        <v>3.186201171318636E-2</v>
      </c>
    </row>
    <row r="118" spans="2:7" s="4" customFormat="1" ht="26.25" customHeight="1" x14ac:dyDescent="0.25">
      <c r="B118" s="51" t="s">
        <v>100</v>
      </c>
      <c r="C118" s="37">
        <v>0</v>
      </c>
      <c r="D118" s="37">
        <v>3005384</v>
      </c>
      <c r="E118" s="37">
        <v>0</v>
      </c>
      <c r="F118" s="37">
        <f t="shared" si="13"/>
        <v>3005384</v>
      </c>
      <c r="G118" s="58">
        <f t="shared" si="14"/>
        <v>0</v>
      </c>
    </row>
    <row r="119" spans="2:7" s="4" customFormat="1" ht="20.25" customHeight="1" x14ac:dyDescent="0.25">
      <c r="B119"/>
      <c r="C119"/>
      <c r="D119"/>
      <c r="E119"/>
      <c r="F119"/>
      <c r="G119"/>
    </row>
    <row r="120" spans="2:7" s="14" customFormat="1" ht="15" x14ac:dyDescent="0.25">
      <c r="B120"/>
      <c r="C120"/>
      <c r="D120"/>
      <c r="E120"/>
      <c r="F120"/>
      <c r="G120"/>
    </row>
    <row r="121" spans="2:7" s="14" customFormat="1" ht="27.75" customHeight="1" x14ac:dyDescent="0.2">
      <c r="B121" s="80" t="s">
        <v>43</v>
      </c>
      <c r="C121" s="81"/>
      <c r="D121" s="81"/>
      <c r="E121" s="81"/>
      <c r="F121" s="81"/>
      <c r="G121" s="82"/>
    </row>
    <row r="122" spans="2:7" s="14" customFormat="1" ht="18" customHeight="1" x14ac:dyDescent="0.2">
      <c r="B122" s="66" t="s">
        <v>27</v>
      </c>
      <c r="C122" s="67">
        <f>SUM(C124:C126)</f>
        <v>420149722</v>
      </c>
      <c r="D122" s="67">
        <f>SUM(D124:D126)</f>
        <v>843636423</v>
      </c>
      <c r="E122" s="67">
        <f>SUM(E124:E126)</f>
        <v>67009953</v>
      </c>
      <c r="F122" s="67">
        <f>SUM(F124:F126)</f>
        <v>776626470</v>
      </c>
      <c r="G122" s="68">
        <f>E122/D122</f>
        <v>7.9429895596150671E-2</v>
      </c>
    </row>
    <row r="123" spans="2:7" ht="29.25" customHeight="1" x14ac:dyDescent="0.15">
      <c r="B123" s="57" t="s">
        <v>21</v>
      </c>
      <c r="C123" s="57" t="s">
        <v>4</v>
      </c>
      <c r="D123" s="57" t="s">
        <v>5</v>
      </c>
      <c r="E123" s="57" t="s">
        <v>6</v>
      </c>
      <c r="F123" s="57" t="s">
        <v>45</v>
      </c>
      <c r="G123" s="57" t="s">
        <v>7</v>
      </c>
    </row>
    <row r="124" spans="2:7" s="15" customFormat="1" ht="27.75" customHeight="1" x14ac:dyDescent="0.25">
      <c r="B124" s="51" t="s">
        <v>69</v>
      </c>
      <c r="C124" s="37">
        <v>108470177</v>
      </c>
      <c r="D124" s="37">
        <v>112647691</v>
      </c>
      <c r="E124" s="37">
        <v>23870791</v>
      </c>
      <c r="F124" s="37">
        <f>+D124-E124</f>
        <v>88776900</v>
      </c>
      <c r="G124" s="58">
        <f>E124/D124</f>
        <v>0.21190661599978999</v>
      </c>
    </row>
    <row r="125" spans="2:7" s="15" customFormat="1" ht="27.75" customHeight="1" x14ac:dyDescent="0.25">
      <c r="B125" s="51" t="s">
        <v>70</v>
      </c>
      <c r="C125" s="37">
        <v>0</v>
      </c>
      <c r="D125" s="37">
        <v>245768340</v>
      </c>
      <c r="E125" s="37">
        <v>10632655</v>
      </c>
      <c r="F125" s="37">
        <f t="shared" ref="F125:F126" si="15">+D125-E125</f>
        <v>235135685</v>
      </c>
      <c r="G125" s="58">
        <f>E125/D125</f>
        <v>4.3262915801115798E-2</v>
      </c>
    </row>
    <row r="126" spans="2:7" s="15" customFormat="1" ht="27.75" customHeight="1" x14ac:dyDescent="0.25">
      <c r="B126" s="51" t="s">
        <v>71</v>
      </c>
      <c r="C126" s="37">
        <v>311679545</v>
      </c>
      <c r="D126" s="37">
        <v>485220392</v>
      </c>
      <c r="E126" s="37">
        <v>32506507</v>
      </c>
      <c r="F126" s="37">
        <f t="shared" si="15"/>
        <v>452713885</v>
      </c>
      <c r="G126" s="58">
        <f>E126/D126</f>
        <v>6.6993282920393013E-2</v>
      </c>
    </row>
    <row r="127" spans="2:7" s="15" customFormat="1" ht="11.25" customHeight="1" x14ac:dyDescent="0.25">
      <c r="B127" s="69"/>
      <c r="C127" s="70"/>
      <c r="D127" s="71"/>
      <c r="E127" s="70"/>
      <c r="F127" s="70"/>
      <c r="G127" s="72"/>
    </row>
    <row r="128" spans="2:7" ht="27" customHeight="1" x14ac:dyDescent="0.15">
      <c r="B128" s="83" t="s">
        <v>44</v>
      </c>
      <c r="C128" s="83"/>
      <c r="D128" s="83"/>
      <c r="E128" s="83"/>
      <c r="F128" s="83"/>
      <c r="G128" s="83"/>
    </row>
    <row r="129" spans="2:7" ht="23.25" customHeight="1" x14ac:dyDescent="0.15">
      <c r="B129" s="66" t="s">
        <v>3</v>
      </c>
      <c r="C129" s="67">
        <f>SUM(C131:C143)</f>
        <v>420149722</v>
      </c>
      <c r="D129" s="67">
        <f t="shared" ref="D129:F129" si="16">SUM(D131:D143)</f>
        <v>843636423</v>
      </c>
      <c r="E129" s="67">
        <f t="shared" si="16"/>
        <v>67009954</v>
      </c>
      <c r="F129" s="67">
        <f t="shared" si="16"/>
        <v>776626469</v>
      </c>
      <c r="G129" s="68">
        <f>E129/D129</f>
        <v>7.942989678149541E-2</v>
      </c>
    </row>
    <row r="130" spans="2:7" ht="30" customHeight="1" x14ac:dyDescent="0.15">
      <c r="B130" s="57" t="s">
        <v>26</v>
      </c>
      <c r="C130" s="57" t="s">
        <v>4</v>
      </c>
      <c r="D130" s="57" t="s">
        <v>5</v>
      </c>
      <c r="E130" s="57" t="s">
        <v>6</v>
      </c>
      <c r="F130" s="57" t="s">
        <v>45</v>
      </c>
      <c r="G130" s="57" t="s">
        <v>7</v>
      </c>
    </row>
    <row r="131" spans="2:7" ht="25.5" customHeight="1" x14ac:dyDescent="0.15">
      <c r="B131" s="78" t="s">
        <v>48</v>
      </c>
      <c r="C131" s="37">
        <v>13734581</v>
      </c>
      <c r="D131" s="37">
        <v>53693051</v>
      </c>
      <c r="E131" s="37">
        <v>608158</v>
      </c>
      <c r="F131" s="37">
        <f>+D131-E131</f>
        <v>53084893</v>
      </c>
      <c r="G131" s="58">
        <f>E131/D131</f>
        <v>1.1326568125175081E-2</v>
      </c>
    </row>
    <row r="132" spans="2:7" ht="25.5" customHeight="1" x14ac:dyDescent="0.15">
      <c r="B132" s="51" t="s">
        <v>49</v>
      </c>
      <c r="C132" s="37">
        <v>0</v>
      </c>
      <c r="D132" s="37">
        <v>2441720</v>
      </c>
      <c r="E132" s="37">
        <v>0</v>
      </c>
      <c r="F132" s="37">
        <f t="shared" ref="F132:F143" si="17">+D132-E132</f>
        <v>2441720</v>
      </c>
      <c r="G132" s="58">
        <f t="shared" ref="G132:G143" si="18">E132/D132</f>
        <v>0</v>
      </c>
    </row>
    <row r="133" spans="2:7" ht="25.5" customHeight="1" x14ac:dyDescent="0.15">
      <c r="B133" s="51" t="s">
        <v>50</v>
      </c>
      <c r="C133" s="37">
        <v>0</v>
      </c>
      <c r="D133" s="37">
        <v>35000</v>
      </c>
      <c r="E133" s="37">
        <v>0</v>
      </c>
      <c r="F133" s="37">
        <f t="shared" si="17"/>
        <v>35000</v>
      </c>
      <c r="G133" s="58">
        <f t="shared" si="18"/>
        <v>0</v>
      </c>
    </row>
    <row r="134" spans="2:7" ht="25.5" customHeight="1" x14ac:dyDescent="0.15">
      <c r="B134" s="51" t="s">
        <v>52</v>
      </c>
      <c r="C134" s="37">
        <v>0</v>
      </c>
      <c r="D134" s="37">
        <v>683489</v>
      </c>
      <c r="E134" s="37">
        <v>0</v>
      </c>
      <c r="F134" s="37">
        <f t="shared" si="17"/>
        <v>683489</v>
      </c>
      <c r="G134" s="58">
        <f t="shared" si="18"/>
        <v>0</v>
      </c>
    </row>
    <row r="135" spans="2:7" ht="25.5" customHeight="1" x14ac:dyDescent="0.15">
      <c r="B135" s="51" t="s">
        <v>53</v>
      </c>
      <c r="C135" s="37">
        <v>42504241</v>
      </c>
      <c r="D135" s="37">
        <v>64810173</v>
      </c>
      <c r="E135" s="37">
        <v>4134429</v>
      </c>
      <c r="F135" s="37">
        <f t="shared" si="17"/>
        <v>60675744</v>
      </c>
      <c r="G135" s="58">
        <f t="shared" si="18"/>
        <v>6.3792901771763513E-2</v>
      </c>
    </row>
    <row r="136" spans="2:7" ht="25.5" customHeight="1" x14ac:dyDescent="0.15">
      <c r="B136" s="51" t="s">
        <v>54</v>
      </c>
      <c r="C136" s="37">
        <v>8557479</v>
      </c>
      <c r="D136" s="37">
        <v>8557479</v>
      </c>
      <c r="E136" s="37">
        <v>577325</v>
      </c>
      <c r="F136" s="37">
        <f t="shared" si="17"/>
        <v>7980154</v>
      </c>
      <c r="G136" s="58">
        <f t="shared" si="18"/>
        <v>6.7464378235693012E-2</v>
      </c>
    </row>
    <row r="137" spans="2:7" ht="25.5" customHeight="1" x14ac:dyDescent="0.15">
      <c r="B137" s="51" t="s">
        <v>55</v>
      </c>
      <c r="C137" s="37">
        <v>2801684</v>
      </c>
      <c r="D137" s="37">
        <v>7467867</v>
      </c>
      <c r="E137" s="37">
        <v>173952</v>
      </c>
      <c r="F137" s="37">
        <f t="shared" si="17"/>
        <v>7293915</v>
      </c>
      <c r="G137" s="58">
        <f t="shared" si="18"/>
        <v>2.3293398235399748E-2</v>
      </c>
    </row>
    <row r="138" spans="2:7" ht="25.5" customHeight="1" x14ac:dyDescent="0.15">
      <c r="B138" s="51" t="s">
        <v>58</v>
      </c>
      <c r="C138" s="37">
        <v>99111373</v>
      </c>
      <c r="D138" s="37">
        <v>235248775</v>
      </c>
      <c r="E138" s="37">
        <v>15916684</v>
      </c>
      <c r="F138" s="37">
        <f t="shared" si="17"/>
        <v>219332091</v>
      </c>
      <c r="G138" s="58">
        <f t="shared" si="18"/>
        <v>6.7658945301628026E-2</v>
      </c>
    </row>
    <row r="139" spans="2:7" ht="25.5" customHeight="1" x14ac:dyDescent="0.15">
      <c r="B139" s="51" t="s">
        <v>60</v>
      </c>
      <c r="C139" s="37">
        <v>4000000</v>
      </c>
      <c r="D139" s="37">
        <v>4221214</v>
      </c>
      <c r="E139" s="37">
        <v>1096054</v>
      </c>
      <c r="F139" s="37">
        <f t="shared" si="17"/>
        <v>3125160</v>
      </c>
      <c r="G139" s="58">
        <f t="shared" si="18"/>
        <v>0.25965373942188197</v>
      </c>
    </row>
    <row r="140" spans="2:7" ht="25.5" customHeight="1" x14ac:dyDescent="0.15">
      <c r="B140" s="51" t="s">
        <v>61</v>
      </c>
      <c r="C140" s="37">
        <v>49082406</v>
      </c>
      <c r="D140" s="37">
        <v>68885637</v>
      </c>
      <c r="E140" s="37">
        <v>7134539</v>
      </c>
      <c r="F140" s="37">
        <f t="shared" si="17"/>
        <v>61751098</v>
      </c>
      <c r="G140" s="58">
        <f t="shared" si="18"/>
        <v>0.10357077775153621</v>
      </c>
    </row>
    <row r="141" spans="2:7" ht="25.5" customHeight="1" x14ac:dyDescent="0.15">
      <c r="B141" s="51" t="s">
        <v>63</v>
      </c>
      <c r="C141" s="37">
        <v>89984388</v>
      </c>
      <c r="D141" s="37">
        <v>236369194</v>
      </c>
      <c r="E141" s="37">
        <v>28697113</v>
      </c>
      <c r="F141" s="37">
        <f t="shared" si="17"/>
        <v>207672081</v>
      </c>
      <c r="G141" s="58">
        <f t="shared" si="18"/>
        <v>0.12140800801647612</v>
      </c>
    </row>
    <row r="142" spans="2:7" ht="25.5" customHeight="1" x14ac:dyDescent="0.15">
      <c r="B142" s="51" t="s">
        <v>65</v>
      </c>
      <c r="C142" s="37">
        <v>110373570</v>
      </c>
      <c r="D142" s="37">
        <v>160972824</v>
      </c>
      <c r="E142" s="37">
        <v>8671700</v>
      </c>
      <c r="F142" s="37">
        <f t="shared" si="17"/>
        <v>152301124</v>
      </c>
      <c r="G142" s="58">
        <f t="shared" si="18"/>
        <v>5.3870583770090283E-2</v>
      </c>
    </row>
    <row r="143" spans="2:7" ht="25.5" customHeight="1" x14ac:dyDescent="0.15">
      <c r="B143" s="51" t="s">
        <v>66</v>
      </c>
      <c r="C143" s="37">
        <v>0</v>
      </c>
      <c r="D143" s="37">
        <v>250000</v>
      </c>
      <c r="E143" s="37">
        <v>0</v>
      </c>
      <c r="F143" s="37">
        <f t="shared" si="17"/>
        <v>250000</v>
      </c>
      <c r="G143" s="58">
        <f t="shared" si="18"/>
        <v>0</v>
      </c>
    </row>
    <row r="144" spans="2:7" ht="25.5" customHeight="1" x14ac:dyDescent="0.15">
      <c r="B144" s="7"/>
      <c r="C144" s="76"/>
      <c r="D144" s="76"/>
      <c r="E144" s="76"/>
      <c r="F144" s="76"/>
      <c r="G144" s="77"/>
    </row>
    <row r="145" spans="2:7" ht="36" customHeight="1" x14ac:dyDescent="0.25">
      <c r="B145" s="19"/>
      <c r="C145" s="20"/>
      <c r="D145" s="21"/>
      <c r="E145" s="20"/>
      <c r="F145" s="20"/>
      <c r="G145" s="22"/>
    </row>
    <row r="146" spans="2:7" ht="33.75" customHeight="1" x14ac:dyDescent="0.15">
      <c r="B146" s="84" t="s">
        <v>36</v>
      </c>
      <c r="C146" s="84"/>
      <c r="D146" s="84"/>
      <c r="E146" s="20"/>
      <c r="F146" s="20"/>
      <c r="G146" s="22"/>
    </row>
    <row r="147" spans="2:7" ht="24.75" customHeight="1" x14ac:dyDescent="0.15">
      <c r="B147" s="85" t="s">
        <v>30</v>
      </c>
      <c r="C147" s="85"/>
      <c r="D147" s="85"/>
      <c r="E147" s="1"/>
      <c r="F147" s="1"/>
      <c r="G147" s="1"/>
    </row>
    <row r="148" spans="2:7" ht="32.25" customHeight="1" x14ac:dyDescent="0.15">
      <c r="B148" s="73" t="s">
        <v>3</v>
      </c>
      <c r="C148" s="74">
        <v>843636423</v>
      </c>
      <c r="D148" s="74">
        <f>SUM(D150:D153)</f>
        <v>67009954</v>
      </c>
    </row>
    <row r="149" spans="2:7" ht="21.75" customHeight="1" x14ac:dyDescent="0.15">
      <c r="B149" s="57" t="s">
        <v>31</v>
      </c>
      <c r="C149" s="57" t="s">
        <v>5</v>
      </c>
      <c r="D149" s="57" t="s">
        <v>6</v>
      </c>
    </row>
    <row r="150" spans="2:7" ht="21" customHeight="1" x14ac:dyDescent="0.15">
      <c r="B150" s="51" t="s">
        <v>32</v>
      </c>
      <c r="C150" s="37"/>
      <c r="D150" s="37">
        <v>2886960</v>
      </c>
    </row>
    <row r="151" spans="2:7" ht="21" customHeight="1" x14ac:dyDescent="0.15">
      <c r="B151" s="51" t="s">
        <v>33</v>
      </c>
      <c r="C151" s="37"/>
      <c r="D151" s="37">
        <v>15292357</v>
      </c>
    </row>
    <row r="152" spans="2:7" ht="21" customHeight="1" x14ac:dyDescent="0.15">
      <c r="B152" s="51" t="s">
        <v>34</v>
      </c>
      <c r="C152" s="37"/>
      <c r="D152" s="37">
        <v>21339913</v>
      </c>
    </row>
    <row r="153" spans="2:7" ht="21" customHeight="1" x14ac:dyDescent="0.15">
      <c r="B153" s="51" t="s">
        <v>35</v>
      </c>
      <c r="C153" s="37"/>
      <c r="D153" s="37">
        <v>27490724</v>
      </c>
    </row>
    <row r="154" spans="2:7" ht="22.5" customHeight="1" x14ac:dyDescent="0.15">
      <c r="C154" s="1"/>
      <c r="D154" s="1"/>
      <c r="E154" s="1"/>
      <c r="F154" s="1"/>
      <c r="G154" s="1"/>
    </row>
    <row r="155" spans="2:7" ht="22.5" customHeight="1" x14ac:dyDescent="0.15"/>
    <row r="156" spans="2:7" ht="27" customHeight="1" x14ac:dyDescent="0.15">
      <c r="B156" s="84" t="s">
        <v>36</v>
      </c>
      <c r="C156" s="84"/>
      <c r="D156" s="84"/>
    </row>
    <row r="157" spans="2:7" ht="21" customHeight="1" x14ac:dyDescent="0.15">
      <c r="B157" s="85" t="s">
        <v>37</v>
      </c>
      <c r="C157" s="85"/>
      <c r="D157" s="85"/>
    </row>
    <row r="158" spans="2:7" ht="27" customHeight="1" x14ac:dyDescent="0.15">
      <c r="B158" s="73" t="s">
        <v>3</v>
      </c>
      <c r="C158" s="74">
        <v>843636423</v>
      </c>
      <c r="D158" s="74">
        <f>SUM(D160:D163)</f>
        <v>704823128</v>
      </c>
      <c r="E158" s="1"/>
      <c r="F158" s="1"/>
      <c r="G158" s="1"/>
    </row>
    <row r="159" spans="2:7" ht="28.5" customHeight="1" x14ac:dyDescent="0.15">
      <c r="B159" s="57" t="s">
        <v>31</v>
      </c>
      <c r="C159" s="57" t="s">
        <v>5</v>
      </c>
      <c r="D159" s="57" t="s">
        <v>6</v>
      </c>
      <c r="E159" s="15"/>
      <c r="F159" s="1"/>
      <c r="G159" s="1"/>
    </row>
    <row r="160" spans="2:7" ht="30.75" customHeight="1" x14ac:dyDescent="0.15">
      <c r="B160" s="51" t="s">
        <v>32</v>
      </c>
      <c r="C160" s="37"/>
      <c r="D160" s="37">
        <v>166808773</v>
      </c>
      <c r="E160" s="1"/>
      <c r="F160" s="1"/>
      <c r="G160" s="1"/>
    </row>
    <row r="161" spans="2:7" ht="30.75" customHeight="1" x14ac:dyDescent="0.15">
      <c r="B161" s="51" t="s">
        <v>33</v>
      </c>
      <c r="C161" s="37"/>
      <c r="D161" s="37">
        <v>163606572</v>
      </c>
      <c r="E161" s="1"/>
      <c r="F161" s="1"/>
      <c r="G161" s="1"/>
    </row>
    <row r="162" spans="2:7" ht="30.75" customHeight="1" x14ac:dyDescent="0.15">
      <c r="B162" s="51" t="s">
        <v>34</v>
      </c>
      <c r="C162" s="37"/>
      <c r="D162" s="37">
        <v>191170229</v>
      </c>
      <c r="E162" s="1"/>
      <c r="F162" s="1"/>
      <c r="G162" s="1"/>
    </row>
    <row r="163" spans="2:7" ht="30.75" customHeight="1" x14ac:dyDescent="0.15">
      <c r="B163" s="51" t="s">
        <v>35</v>
      </c>
      <c r="C163" s="37"/>
      <c r="D163" s="37">
        <v>183237554</v>
      </c>
      <c r="E163" s="1"/>
      <c r="F163" s="1"/>
      <c r="G163" s="1"/>
    </row>
    <row r="166" spans="2:7" ht="12" x14ac:dyDescent="0.2">
      <c r="B166" s="24"/>
    </row>
    <row r="167" spans="2:7" x14ac:dyDescent="0.15">
      <c r="B167" s="1" t="s">
        <v>105</v>
      </c>
    </row>
    <row r="168" spans="2:7" x14ac:dyDescent="0.15">
      <c r="D168" s="2" t="s">
        <v>47</v>
      </c>
    </row>
    <row r="179" spans="1:7" ht="12.75" x14ac:dyDescent="0.15">
      <c r="A179" s="23"/>
      <c r="C179" s="23"/>
      <c r="D179" s="23"/>
      <c r="E179" s="23"/>
      <c r="F179" s="23"/>
      <c r="G179" s="23"/>
    </row>
  </sheetData>
  <mergeCells count="22">
    <mergeCell ref="F15:F16"/>
    <mergeCell ref="B23:G23"/>
    <mergeCell ref="B36:G36"/>
    <mergeCell ref="B81:G81"/>
    <mergeCell ref="B72:G72"/>
    <mergeCell ref="B15:B16"/>
    <mergeCell ref="C15:C16"/>
    <mergeCell ref="D15:D16"/>
    <mergeCell ref="E15:E16"/>
    <mergeCell ref="G15:G16"/>
    <mergeCell ref="B1:G1"/>
    <mergeCell ref="B2:G2"/>
    <mergeCell ref="B3:G3"/>
    <mergeCell ref="B5:G5"/>
    <mergeCell ref="B6:B7"/>
    <mergeCell ref="B106:G106"/>
    <mergeCell ref="B121:G121"/>
    <mergeCell ref="B146:D146"/>
    <mergeCell ref="B156:D156"/>
    <mergeCell ref="B157:D157"/>
    <mergeCell ref="B147:D147"/>
    <mergeCell ref="B128:G128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40" orientation="portrait" r:id="rId1"/>
  <rowBreaks count="1" manualBreakCount="1">
    <brk id="71" max="16383" man="1"/>
  </rowBreaks>
  <colBreaks count="1" manualBreakCount="1">
    <brk id="7" max="29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Haninna Romero Sanchez</dc:creator>
  <cp:lastModifiedBy>Iris j. Llatas  Del Campo</cp:lastModifiedBy>
  <cp:lastPrinted>2022-05-13T21:50:41Z</cp:lastPrinted>
  <dcterms:created xsi:type="dcterms:W3CDTF">2019-08-01T14:18:15Z</dcterms:created>
  <dcterms:modified xsi:type="dcterms:W3CDTF">2022-10-24T14:54:31Z</dcterms:modified>
</cp:coreProperties>
</file>