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MAYO" sheetId="2" r:id="rId1"/>
  </sheets>
  <definedNames>
    <definedName name="_xlnm.Print_Area" localSheetId="0">MAYO!$A$1:$X$303</definedName>
  </definedNames>
  <calcPr calcId="145621"/>
</workbook>
</file>

<file path=xl/calcChain.xml><?xml version="1.0" encoding="utf-8"?>
<calcChain xmlns="http://schemas.openxmlformats.org/spreadsheetml/2006/main">
  <c r="G132" i="2" l="1"/>
  <c r="G146" i="2"/>
  <c r="G144" i="2"/>
  <c r="G143" i="2"/>
  <c r="G141" i="2"/>
  <c r="G140" i="2"/>
  <c r="G137" i="2"/>
  <c r="G134" i="2"/>
  <c r="G133" i="2"/>
  <c r="F133" i="2"/>
  <c r="F134" i="2"/>
  <c r="F135" i="2"/>
  <c r="G135" i="2"/>
  <c r="F136" i="2"/>
  <c r="G136" i="2"/>
  <c r="F137" i="2"/>
  <c r="F138" i="2"/>
  <c r="G138" i="2"/>
  <c r="F139" i="2"/>
  <c r="G139" i="2"/>
  <c r="F140" i="2"/>
  <c r="F141" i="2"/>
  <c r="F142" i="2"/>
  <c r="G142" i="2"/>
  <c r="F143" i="2"/>
  <c r="F145" i="2"/>
  <c r="G145" i="2"/>
  <c r="F146" i="2"/>
  <c r="E14" i="2"/>
  <c r="E7" i="2"/>
  <c r="E38" i="2"/>
  <c r="D38" i="2"/>
  <c r="G32" i="2"/>
  <c r="F32" i="2"/>
  <c r="D162" i="2"/>
  <c r="D151" i="2"/>
  <c r="F132" i="2"/>
  <c r="E130" i="2"/>
  <c r="D130" i="2"/>
  <c r="C130" i="2"/>
  <c r="G127" i="2"/>
  <c r="F127" i="2"/>
  <c r="G126" i="2"/>
  <c r="F126" i="2"/>
  <c r="G125" i="2"/>
  <c r="F125" i="2"/>
  <c r="E123" i="2"/>
  <c r="D123" i="2"/>
  <c r="C123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E108" i="2"/>
  <c r="D108" i="2"/>
  <c r="C108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E83" i="2"/>
  <c r="D83" i="2"/>
  <c r="C83" i="2"/>
  <c r="G80" i="2"/>
  <c r="F80" i="2"/>
  <c r="G79" i="2"/>
  <c r="F79" i="2"/>
  <c r="G78" i="2"/>
  <c r="F78" i="2"/>
  <c r="G77" i="2"/>
  <c r="F77" i="2"/>
  <c r="G76" i="2"/>
  <c r="F76" i="2"/>
  <c r="E74" i="2"/>
  <c r="D74" i="2"/>
  <c r="C74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C38" i="2"/>
  <c r="G35" i="2"/>
  <c r="F35" i="2"/>
  <c r="F34" i="2" s="1"/>
  <c r="E34" i="2"/>
  <c r="D34" i="2"/>
  <c r="C34" i="2"/>
  <c r="G33" i="2"/>
  <c r="F33" i="2"/>
  <c r="F31" i="2" s="1"/>
  <c r="E31" i="2"/>
  <c r="D31" i="2"/>
  <c r="C31" i="2"/>
  <c r="G30" i="2"/>
  <c r="F30" i="2"/>
  <c r="G29" i="2"/>
  <c r="F29" i="2"/>
  <c r="G28" i="2"/>
  <c r="F28" i="2"/>
  <c r="G27" i="2"/>
  <c r="F27" i="2"/>
  <c r="G26" i="2"/>
  <c r="F26" i="2"/>
  <c r="E25" i="2"/>
  <c r="D25" i="2"/>
  <c r="C25" i="2"/>
  <c r="G21" i="2"/>
  <c r="F21" i="2"/>
  <c r="G20" i="2"/>
  <c r="F20" i="2"/>
  <c r="G19" i="2"/>
  <c r="F19" i="2"/>
  <c r="G18" i="2"/>
  <c r="F18" i="2"/>
  <c r="G17" i="2"/>
  <c r="F17" i="2"/>
  <c r="D14" i="2"/>
  <c r="C14" i="2"/>
  <c r="G12" i="2"/>
  <c r="F12" i="2"/>
  <c r="G11" i="2"/>
  <c r="F11" i="2"/>
  <c r="G10" i="2"/>
  <c r="F10" i="2"/>
  <c r="D7" i="2"/>
  <c r="C7" i="2"/>
  <c r="G130" i="2" l="1"/>
  <c r="F144" i="2"/>
  <c r="F130" i="2" s="1"/>
  <c r="G123" i="2"/>
  <c r="G108" i="2"/>
  <c r="G83" i="2"/>
  <c r="G74" i="2"/>
  <c r="G38" i="2"/>
  <c r="G34" i="2"/>
  <c r="G25" i="2"/>
  <c r="F25" i="2"/>
  <c r="F7" i="2"/>
  <c r="G7" i="2"/>
  <c r="F38" i="2"/>
  <c r="F108" i="2"/>
  <c r="G14" i="2"/>
  <c r="F14" i="2"/>
  <c r="F74" i="2"/>
  <c r="G31" i="2"/>
  <c r="F123" i="2"/>
  <c r="F83" i="2"/>
</calcChain>
</file>

<file path=xl/sharedStrings.xml><?xml version="1.0" encoding="utf-8"?>
<sst xmlns="http://schemas.openxmlformats.org/spreadsheetml/2006/main" count="207" uniqueCount="107">
  <si>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</si>
  <si>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</si>
  <si>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</si>
  <si>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</si>
  <si>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</si>
  <si>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</si>
  <si>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</si>
  <si>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</si>
  <si>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</si>
  <si>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</si>
  <si>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</si>
  <si>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</si>
  <si>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</si>
  <si>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</si>
  <si>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</si>
  <si>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</si>
  <si>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</si>
  <si>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</si>
  <si>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</si>
  <si>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</si>
  <si>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</si>
  <si>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</si>
  <si>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</si>
  <si>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</si>
  <si>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</si>
  <si>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</si>
  <si>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</si>
  <si>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</si>
  <si>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</si>
  <si>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</si>
  <si>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</si>
  <si>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</si>
  <si>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</si>
  <si>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</si>
  <si>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</si>
  <si>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4: 'Abril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</si>
  <si>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</si>
  <si>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</si>
  <si>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</si>
  <si>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</si>
  <si>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</si>
  <si>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</si>
  <si>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</si>
  <si>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</si>
  <si>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</si>
  <si>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</si>
  <si>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</si>
  <si>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</si>
  <si>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</si>
  <si>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</si>
  <si>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</si>
  <si>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</si>
  <si>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</si>
  <si>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</si>
  <si>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</si>
  <si>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</si>
  <si>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</si>
  <si>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</si>
  <si>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</si>
  <si>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</si>
  <si>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</si>
  <si>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</si>
  <si>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</si>
  <si>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</si>
  <si>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</si>
  <si>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</si>
  <si>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</si>
  <si>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</si>
  <si>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</si>
  <si>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1. RECURSOS ORDINARIOS</t>
  </si>
  <si>
    <t>3. RECURSOS POR OPERACIONES OFICIALES DE CREDITO</t>
  </si>
  <si>
    <t>5. RECURSOS DETERMINADOS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</si>
  <si>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</si>
  <si>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</si>
  <si>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</si>
  <si>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</si>
  <si>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</si>
  <si>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</si>
  <si>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</si>
  <si>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</si>
  <si>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</si>
  <si>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</si>
  <si>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</si>
  <si>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</si>
  <si>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</si>
  <si>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</si>
  <si>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</si>
  <si>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</si>
  <si>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</si>
  <si>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</si>
  <si>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</si>
  <si>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</si>
  <si>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</si>
  <si>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</si>
  <si>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</si>
  <si>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</si>
  <si>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</si>
  <si>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</si>
  <si>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</si>
  <si>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</si>
  <si>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</si>
  <si>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</si>
  <si>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</si>
  <si>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</si>
  <si>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FUENTE: SIAF - MODULO PRESUPUESTAL PLIEGO, FECHA DE CONSULTA (13.05.2022)</t>
  </si>
  <si>
    <t xml:space="preserve"> EJECUCIÓN PRESUPUESTAL ENERO -  MAYO 2022</t>
  </si>
  <si>
    <t>5: 'Mayo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</si>
</sst>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12" applyNumberFormat="0" applyAlignment="0" applyProtection="0"/>
    <xf numFmtId="0" fontId="32" fillId="14" borderId="13" applyNumberFormat="0" applyAlignment="0" applyProtection="0"/>
    <xf numFmtId="0" fontId="33" fillId="14" borderId="12" applyNumberFormat="0" applyAlignment="0" applyProtection="0"/>
    <xf numFmtId="0" fontId="34" fillId="0" borderId="14" applyNumberFormat="0" applyFill="0" applyAlignment="0" applyProtection="0"/>
    <xf numFmtId="0" fontId="4" fillId="15" borderId="15" applyNumberFormat="0" applyAlignment="0" applyProtection="0"/>
    <xf numFmtId="0" fontId="35" fillId="0" borderId="0" applyNumberFormat="0" applyFill="0" applyBorder="0" applyAlignment="0" applyProtection="0"/>
    <xf numFmtId="0" fontId="2" fillId="16" borderId="16" applyNumberFormat="0" applyFont="0" applyAlignment="0" applyProtection="0"/>
    <xf numFmtId="0" fontId="36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" fillId="38" borderId="0" applyNumberFormat="0" applyBorder="0" applyAlignment="0" applyProtection="0"/>
  </cellStyleXfs>
  <cellXfs count="95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3" fontId="13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4" fillId="5" borderId="6" xfId="1" applyFont="1" applyFill="1" applyBorder="1" applyAlignment="1">
      <alignment vertical="center" wrapText="1"/>
    </xf>
    <xf numFmtId="3" fontId="14" fillId="5" borderId="0" xfId="1" applyNumberFormat="1" applyFont="1" applyFill="1" applyBorder="1" applyAlignment="1">
      <alignment horizontal="right" vertical="center"/>
    </xf>
    <xf numFmtId="9" fontId="14" fillId="5" borderId="5" xfId="1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9" fontId="15" fillId="6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6" fillId="4" borderId="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 readingOrder="1"/>
    </xf>
    <xf numFmtId="0" fontId="14" fillId="9" borderId="1" xfId="1" applyFont="1" applyFill="1" applyBorder="1" applyAlignment="1">
      <alignment horizontal="left" vertical="center" wrapText="1" indent="2" readingOrder="1"/>
    </xf>
    <xf numFmtId="3" fontId="14" fillId="9" borderId="1" xfId="1" applyNumberFormat="1" applyFont="1" applyFill="1" applyBorder="1" applyAlignment="1">
      <alignment horizontal="right" vertical="center" wrapText="1" readingOrder="1"/>
    </xf>
    <xf numFmtId="9" fontId="14" fillId="9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4" fillId="9" borderId="1" xfId="1" applyNumberFormat="1" applyFont="1" applyFill="1" applyBorder="1" applyAlignment="1">
      <alignment horizontal="right" vertical="center" wrapText="1"/>
    </xf>
    <xf numFmtId="0" fontId="17" fillId="8" borderId="1" xfId="0" applyFont="1" applyFill="1" applyBorder="1" applyAlignment="1">
      <alignment horizontal="left" vertical="center" indent="2"/>
    </xf>
    <xf numFmtId="3" fontId="17" fillId="8" borderId="1" xfId="0" applyNumberFormat="1" applyFont="1" applyFill="1" applyBorder="1" applyAlignment="1">
      <alignment horizontal="right" vertical="center"/>
    </xf>
    <xf numFmtId="9" fontId="17" fillId="8" borderId="1" xfId="0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indent="6"/>
    </xf>
    <xf numFmtId="3" fontId="18" fillId="8" borderId="1" xfId="0" applyNumberFormat="1" applyFont="1" applyFill="1" applyBorder="1" applyAlignment="1">
      <alignment horizontal="right" vertical="center"/>
    </xf>
    <xf numFmtId="9" fontId="18" fillId="8" borderId="1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 indent="6"/>
    </xf>
    <xf numFmtId="0" fontId="19" fillId="4" borderId="0" xfId="0" applyFont="1" applyFill="1" applyBorder="1" applyAlignment="1">
      <alignment horizontal="right" vertical="center"/>
    </xf>
    <xf numFmtId="3" fontId="19" fillId="4" borderId="0" xfId="0" applyNumberFormat="1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  <xf numFmtId="0" fontId="17" fillId="8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0" fontId="4" fillId="6" borderId="1" xfId="0" applyFont="1" applyFill="1" applyBorder="1" applyAlignment="1">
      <alignment horizontal="center" vertical="center"/>
    </xf>
  </cellXfs>
  <cellStyles count="42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1" builtinId="46" customBuiltin="1"/>
    <cellStyle name="20% - Énfasis6" xfId="39" builtinId="50" customBuiltin="1"/>
    <cellStyle name="40% - Énfasis1" xfId="2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6" builtinId="47" customBuiltin="1"/>
    <cellStyle name="40% - Énfasis6" xfId="40" builtinId="51" customBuiltin="1"/>
    <cellStyle name="60% - Énfasis1" xfId="23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7" builtinId="48" customBuiltin="1"/>
    <cellStyle name="60% - Énfasis6" xfId="41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8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POR CATEGORÍAS DE GASTO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ABRIL 2022</a:t>
            </a:r>
          </a:p>
        </c:rich>
      </c:tx>
      <c:layout>
        <c:manualLayout>
          <c:xMode val="edge"/>
          <c:yMode val="edge"/>
          <c:x val="0.20348417008449607"/>
          <c:y val="3.70912594463832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606298372717"/>
          <c:y val="0.15218545850515519"/>
          <c:w val="0.76318187826020423"/>
          <c:h val="0.78511036942995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MAYO!$C$9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MAYO!$B$10:$B$12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MAYO!$C$10:$C$12</c:f>
              <c:numCache>
                <c:formatCode>#,##0</c:formatCode>
                <c:ptCount val="3"/>
                <c:pt idx="0">
                  <c:v>1920610759</c:v>
                </c:pt>
                <c:pt idx="1">
                  <c:v>434273536</c:v>
                </c:pt>
                <c:pt idx="2">
                  <c:v>55493470</c:v>
                </c:pt>
              </c:numCache>
            </c:numRef>
          </c:val>
        </c:ser>
        <c:ser>
          <c:idx val="0"/>
          <c:order val="1"/>
          <c:tx>
            <c:strRef>
              <c:f>MAYO!$D$9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MAYO!$B$10:$B$12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MAYO!$D$10:$D$12</c:f>
              <c:numCache>
                <c:formatCode>#,##0</c:formatCode>
                <c:ptCount val="3"/>
                <c:pt idx="0">
                  <c:v>2307918516</c:v>
                </c:pt>
                <c:pt idx="1">
                  <c:v>901683845</c:v>
                </c:pt>
                <c:pt idx="2">
                  <c:v>64693647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869632"/>
        <c:axId val="120871168"/>
      </c:barChart>
      <c:lineChart>
        <c:grouping val="standard"/>
        <c:varyColors val="0"/>
        <c:ser>
          <c:idx val="2"/>
          <c:order val="2"/>
          <c:tx>
            <c:strRef>
              <c:f>MAYO!$E$9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119177396587051E-3"/>
                  <c:y val="3.6293698899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MAYO!$B$10:$B$12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MAYO!$G$10:$G$12</c:f>
              <c:numCache>
                <c:formatCode>0%</c:formatCode>
                <c:ptCount val="3"/>
                <c:pt idx="0">
                  <c:v>0.37678060229661936</c:v>
                </c:pt>
                <c:pt idx="1">
                  <c:v>0.10885051433964639</c:v>
                </c:pt>
                <c:pt idx="2">
                  <c:v>0.27776941065016786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77056"/>
        <c:axId val="120878592"/>
      </c:lineChart>
      <c:catAx>
        <c:axId val="12086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871168"/>
        <c:crosses val="autoZero"/>
        <c:auto val="1"/>
        <c:lblAlgn val="ctr"/>
        <c:lblOffset val="100"/>
        <c:noMultiLvlLbl val="0"/>
      </c:catAx>
      <c:valAx>
        <c:axId val="1208711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869632"/>
        <c:crosses val="autoZero"/>
        <c:crossBetween val="between"/>
      </c:valAx>
      <c:catAx>
        <c:axId val="120877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20878592"/>
        <c:crosses val="autoZero"/>
        <c:auto val="1"/>
        <c:lblAlgn val="ctr"/>
        <c:lblOffset val="100"/>
        <c:noMultiLvlLbl val="0"/>
      </c:catAx>
      <c:valAx>
        <c:axId val="12087859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877056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0587740141949715"/>
          <c:y val="0.35869100520850733"/>
          <c:w val="0.10378843177147234"/>
          <c:h val="0.1000437321572427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PRESUPUESTAL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ABRIL 2022</a:t>
            </a:r>
          </a:p>
        </c:rich>
      </c:tx>
      <c:layout>
        <c:manualLayout>
          <c:xMode val="edge"/>
          <c:yMode val="edge"/>
          <c:x val="0.22061942319627156"/>
          <c:y val="3.1885582438399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35469534793728"/>
          <c:y val="0.1733371067181359"/>
          <c:w val="0.77363189963075063"/>
          <c:h val="0.710012735173708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E659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B6E5F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74BA76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MAYO!$C$6:$F$6</c:f>
              <c:strCache>
                <c:ptCount val="4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  <c:pt idx="3">
                  <c:v>Saldo</c:v>
                </c:pt>
              </c:strCache>
            </c:strRef>
          </c:cat>
          <c:val>
            <c:numRef>
              <c:f>MAYO!$C$7:$F$7</c:f>
              <c:numCache>
                <c:formatCode>#,##0</c:formatCode>
                <c:ptCount val="4"/>
                <c:pt idx="0">
                  <c:v>2410377765</c:v>
                </c:pt>
                <c:pt idx="1">
                  <c:v>3274296008</c:v>
                </c:pt>
                <c:pt idx="2">
                  <c:v>985697595.00999999</c:v>
                </c:pt>
                <c:pt idx="3">
                  <c:v>2288598412.9900002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892416"/>
        <c:axId val="120906496"/>
      </c:barChart>
      <c:catAx>
        <c:axId val="12089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906496"/>
        <c:crosses val="autoZero"/>
        <c:auto val="1"/>
        <c:lblAlgn val="ctr"/>
        <c:lblOffset val="100"/>
        <c:noMultiLvlLbl val="0"/>
      </c:catAx>
      <c:valAx>
        <c:axId val="1209064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0892416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133279532219261"/>
          <c:y val="0.29418354849984352"/>
          <c:w val="0.10938670597209832"/>
          <c:h val="0.1586220677173543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PROYECTOS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MAYO 2022</a:t>
            </a:r>
          </a:p>
        </c:rich>
      </c:tx>
      <c:layout>
        <c:manualLayout>
          <c:xMode val="edge"/>
          <c:yMode val="edge"/>
          <c:x val="0.30271220019640671"/>
          <c:y val="4.992227288649783E-2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9.3432926932976654E-2"/>
          <c:y val="0.15893899545210899"/>
          <c:w val="0.8700926910809661"/>
          <c:h val="0.69098181728455188"/>
        </c:manualLayout>
      </c:layout>
      <c:lineChart>
        <c:grouping val="stacked"/>
        <c:varyColors val="0"/>
        <c:ser>
          <c:idx val="0"/>
          <c:order val="0"/>
          <c:tx>
            <c:strRef>
              <c:f>MAYO!$D$152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MAYO!$B$153:$B$157</c:f>
              <c:strCache>
                <c:ptCount val="5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</c:strCache>
            </c:strRef>
          </c:cat>
          <c:val>
            <c:numRef>
              <c:f>MAYO!$D$153:$D$157</c:f>
              <c:numCache>
                <c:formatCode>#,##0</c:formatCode>
                <c:ptCount val="5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28992"/>
        <c:axId val="121030912"/>
      </c:lineChart>
      <c:catAx>
        <c:axId val="12102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030912"/>
        <c:crosses val="autoZero"/>
        <c:auto val="1"/>
        <c:lblAlgn val="ctr"/>
        <c:lblOffset val="100"/>
        <c:noMultiLvlLbl val="0"/>
      </c:catAx>
      <c:valAx>
        <c:axId val="121030912"/>
        <c:scaling>
          <c:orientation val="minMax"/>
        </c:scaling>
        <c:delete val="0"/>
        <c:axPos val="l"/>
        <c:majorGridlines>
          <c:spPr>
            <a:ln w="22225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0289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ACTIVIDADES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ABRIL 2022</a:t>
            </a:r>
          </a:p>
        </c:rich>
      </c:tx>
      <c:layout>
        <c:manualLayout>
          <c:xMode val="edge"/>
          <c:yMode val="edge"/>
          <c:x val="0.25295208649650197"/>
          <c:y val="2.98425954418506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00730572793851"/>
          <c:y val="0.1624272286553205"/>
          <c:w val="0.79643387713790692"/>
          <c:h val="0.71346760849380997"/>
        </c:manualLayout>
      </c:layout>
      <c:lineChart>
        <c:grouping val="stacked"/>
        <c:varyColors val="0"/>
        <c:ser>
          <c:idx val="0"/>
          <c:order val="0"/>
          <c:tx>
            <c:strRef>
              <c:f>MAYO!$D$163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MAYO!$B$164:$B$168</c:f>
              <c:strCache>
                <c:ptCount val="5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</c:strCache>
            </c:strRef>
          </c:cat>
          <c:val>
            <c:numRef>
              <c:f>MAYO!$D$164:$D$168</c:f>
              <c:numCache>
                <c:formatCode>#,##0</c:formatCode>
                <c:ptCount val="5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48064"/>
        <c:axId val="121062528"/>
      </c:lineChart>
      <c:catAx>
        <c:axId val="12104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062528"/>
        <c:crosses val="autoZero"/>
        <c:auto val="1"/>
        <c:lblAlgn val="ctr"/>
        <c:lblOffset val="100"/>
        <c:noMultiLvlLbl val="0"/>
      </c:catAx>
      <c:valAx>
        <c:axId val="121062528"/>
        <c:scaling>
          <c:orientation val="minMax"/>
        </c:scaling>
        <c:delete val="0"/>
        <c:axPos val="l"/>
        <c:majorGridlines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0480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ACTIVIDADES: EJECUCIÓN POR FUENTE DE FINANCIAMIENTO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MAYO 2022</a:t>
            </a: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208407026044821"/>
          <c:y val="3.343411860751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12091592255"/>
          <c:y val="0.15805270113138165"/>
          <c:w val="0.81954501025409876"/>
          <c:h val="0.69733393743386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MAYO!$C$75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MAYO!$B$76:$B$80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MAYO!$C$76:$C$80</c:f>
              <c:numCache>
                <c:formatCode>#,##0</c:formatCode>
                <c:ptCount val="5"/>
                <c:pt idx="0">
                  <c:v>1878096294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60024288</c:v>
                </c:pt>
              </c:numCache>
            </c:numRef>
          </c:val>
        </c:ser>
        <c:ser>
          <c:idx val="1"/>
          <c:order val="1"/>
          <c:tx>
            <c:strRef>
              <c:f>MAYO!$D$75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MAYO!$B$76:$B$80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MAYO!$D$76:$D$80</c:f>
              <c:numCache>
                <c:formatCode>#,##0</c:formatCode>
                <c:ptCount val="5"/>
                <c:pt idx="0">
                  <c:v>2158637622</c:v>
                </c:pt>
                <c:pt idx="1">
                  <c:v>20523837</c:v>
                </c:pt>
                <c:pt idx="2">
                  <c:v>62143471</c:v>
                </c:pt>
                <c:pt idx="3">
                  <c:v>74955935</c:v>
                </c:pt>
                <c:pt idx="4">
                  <c:v>93472824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85792"/>
        <c:axId val="121187328"/>
      </c:barChart>
      <c:lineChart>
        <c:grouping val="stacked"/>
        <c:varyColors val="0"/>
        <c:ser>
          <c:idx val="2"/>
          <c:order val="2"/>
          <c:tx>
            <c:strRef>
              <c:f>MAYO!$E$75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MAYO!$B$76:$B$80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MAYO!$G$76:$G$80</c:f>
              <c:numCache>
                <c:formatCode>0%</c:formatCode>
                <c:ptCount val="5"/>
                <c:pt idx="0">
                  <c:v>0.37541795146198004</c:v>
                </c:pt>
                <c:pt idx="1">
                  <c:v>0.23998982256582918</c:v>
                </c:pt>
                <c:pt idx="2">
                  <c:v>0.63460863008440582</c:v>
                </c:pt>
                <c:pt idx="3">
                  <c:v>0.21205941864376718</c:v>
                </c:pt>
                <c:pt idx="4">
                  <c:v>0.22276723981293214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89120"/>
        <c:axId val="121190656"/>
      </c:lineChart>
      <c:catAx>
        <c:axId val="12118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187328"/>
        <c:crosses val="autoZero"/>
        <c:auto val="1"/>
        <c:lblAlgn val="ctr"/>
        <c:lblOffset val="100"/>
        <c:noMultiLvlLbl val="0"/>
      </c:catAx>
      <c:valAx>
        <c:axId val="1211873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185792"/>
        <c:crosses val="autoZero"/>
        <c:crossBetween val="between"/>
      </c:valAx>
      <c:catAx>
        <c:axId val="121189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21190656"/>
        <c:crosses val="autoZero"/>
        <c:auto val="1"/>
        <c:lblAlgn val="ctr"/>
        <c:lblOffset val="100"/>
        <c:noMultiLvlLbl val="0"/>
      </c:catAx>
      <c:valAx>
        <c:axId val="1211906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189120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PROYECTOS: EJECUCIÓN POR FUENTE DE FINANCIAMIENTO A NIVEL DE PLIEGO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MAYO 2022</a:t>
            </a:r>
          </a:p>
        </c:rich>
      </c:tx>
      <c:layout>
        <c:manualLayout>
          <c:xMode val="edge"/>
          <c:yMode val="edge"/>
          <c:x val="0.20775565191337664"/>
          <c:y val="3.8220077600676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5281801495360306"/>
          <c:w val="0.81954501025409876"/>
          <c:h val="0.69054389574301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MAYO!$C$75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MAYO!$B$125:$B$127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MAYO!$C$125:$C$127</c:f>
              <c:numCache>
                <c:formatCode>#,##0</c:formatCode>
                <c:ptCount val="3"/>
                <c:pt idx="0">
                  <c:v>108470177</c:v>
                </c:pt>
                <c:pt idx="1">
                  <c:v>0</c:v>
                </c:pt>
                <c:pt idx="2">
                  <c:v>311679545</c:v>
                </c:pt>
              </c:numCache>
            </c:numRef>
          </c:val>
        </c:ser>
        <c:ser>
          <c:idx val="1"/>
          <c:order val="1"/>
          <c:tx>
            <c:strRef>
              <c:f>MAYO!$D$75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MAYO!$B$125:$B$127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MAYO!$D$125:$D$127</c:f>
              <c:numCache>
                <c:formatCode>#,##0</c:formatCode>
                <c:ptCount val="3"/>
                <c:pt idx="0">
                  <c:v>127691961</c:v>
                </c:pt>
                <c:pt idx="1">
                  <c:v>251399966</c:v>
                </c:pt>
                <c:pt idx="2">
                  <c:v>485470392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244288"/>
        <c:axId val="121250176"/>
      </c:barChart>
      <c:lineChart>
        <c:grouping val="standard"/>
        <c:varyColors val="0"/>
        <c:ser>
          <c:idx val="2"/>
          <c:order val="2"/>
          <c:tx>
            <c:strRef>
              <c:f>MAYO!$E$75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MAYO!$B$125:$B$127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MAYO!$G$125:$G$127</c:f>
              <c:numCache>
                <c:formatCode>0%</c:formatCode>
                <c:ptCount val="3"/>
                <c:pt idx="0">
                  <c:v>0.20786515292062904</c:v>
                </c:pt>
                <c:pt idx="1">
                  <c:v>7.2117002593389379E-2</c:v>
                </c:pt>
                <c:pt idx="2">
                  <c:v>0.1020726882969209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51712"/>
        <c:axId val="121253248"/>
      </c:lineChart>
      <c:catAx>
        <c:axId val="1212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250176"/>
        <c:crosses val="autoZero"/>
        <c:auto val="1"/>
        <c:lblAlgn val="ctr"/>
        <c:lblOffset val="100"/>
        <c:noMultiLvlLbl val="0"/>
      </c:catAx>
      <c:valAx>
        <c:axId val="1212501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244288"/>
        <c:crosses val="autoZero"/>
        <c:crossBetween val="between"/>
      </c:valAx>
      <c:catAx>
        <c:axId val="121251712"/>
        <c:scaling>
          <c:orientation val="minMax"/>
        </c:scaling>
        <c:delete val="1"/>
        <c:axPos val="b"/>
        <c:majorTickMark val="out"/>
        <c:minorTickMark val="none"/>
        <c:tickLblPos val="nextTo"/>
        <c:crossAx val="121253248"/>
        <c:crosses val="autoZero"/>
        <c:auto val="1"/>
        <c:lblAlgn val="ctr"/>
        <c:lblOffset val="100"/>
        <c:noMultiLvlLbl val="0"/>
      </c:catAx>
      <c:valAx>
        <c:axId val="12125324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251712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800" b="1" i="0" baseline="0">
                <a:effectLst/>
              </a:rPr>
              <a:t>PLIEGO 445 GOBIERNO REGIONAL DE CAJAMARCA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EJECUCIÓN POR FUNCIÓN A NIVEL DE PLIEGO 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ENERO A MAYO 2022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638479983491437"/>
          <c:y val="0.11803905003945458"/>
          <c:w val="0.61748374643883785"/>
          <c:h val="0.821445233295888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MAYO!$C$84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MAYO!$B$85:$B$105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MAYO!$C$85:$C$105</c:f>
              <c:numCache>
                <c:formatCode>#,##0</c:formatCode>
                <c:ptCount val="21"/>
                <c:pt idx="0">
                  <c:v>46890836</c:v>
                </c:pt>
                <c:pt idx="1">
                  <c:v>2134963</c:v>
                </c:pt>
                <c:pt idx="2">
                  <c:v>388508</c:v>
                </c:pt>
                <c:pt idx="3">
                  <c:v>78624</c:v>
                </c:pt>
                <c:pt idx="4">
                  <c:v>73212</c:v>
                </c:pt>
                <c:pt idx="5">
                  <c:v>8878884</c:v>
                </c:pt>
                <c:pt idx="6">
                  <c:v>49443</c:v>
                </c:pt>
                <c:pt idx="7">
                  <c:v>1441</c:v>
                </c:pt>
                <c:pt idx="8">
                  <c:v>12030</c:v>
                </c:pt>
                <c:pt idx="9">
                  <c:v>3564</c:v>
                </c:pt>
                <c:pt idx="10">
                  <c:v>36387504</c:v>
                </c:pt>
                <c:pt idx="11">
                  <c:v>0</c:v>
                </c:pt>
                <c:pt idx="12">
                  <c:v>1156446</c:v>
                </c:pt>
                <c:pt idx="13">
                  <c:v>207513</c:v>
                </c:pt>
                <c:pt idx="14">
                  <c:v>18940</c:v>
                </c:pt>
                <c:pt idx="15">
                  <c:v>508153979</c:v>
                </c:pt>
                <c:pt idx="16">
                  <c:v>19830</c:v>
                </c:pt>
                <c:pt idx="17">
                  <c:v>1246283895</c:v>
                </c:pt>
                <c:pt idx="18">
                  <c:v>2552995</c:v>
                </c:pt>
                <c:pt idx="19">
                  <c:v>81441966</c:v>
                </c:pt>
                <c:pt idx="20">
                  <c:v>55493470</c:v>
                </c:pt>
              </c:numCache>
            </c:numRef>
          </c:val>
        </c:ser>
        <c:ser>
          <c:idx val="1"/>
          <c:order val="1"/>
          <c:tx>
            <c:strRef>
              <c:f>MAYO!$D$84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MAYO!$B$85:$B$105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MAYO!$D$85:$D$105</c:f>
              <c:numCache>
                <c:formatCode>#,##0</c:formatCode>
                <c:ptCount val="21"/>
                <c:pt idx="0">
                  <c:v>67294100</c:v>
                </c:pt>
                <c:pt idx="1">
                  <c:v>7014370</c:v>
                </c:pt>
                <c:pt idx="2">
                  <c:v>1954919</c:v>
                </c:pt>
                <c:pt idx="3">
                  <c:v>189185</c:v>
                </c:pt>
                <c:pt idx="4">
                  <c:v>332546</c:v>
                </c:pt>
                <c:pt idx="5">
                  <c:v>20210710</c:v>
                </c:pt>
                <c:pt idx="6">
                  <c:v>233186</c:v>
                </c:pt>
                <c:pt idx="7">
                  <c:v>599681</c:v>
                </c:pt>
                <c:pt idx="8">
                  <c:v>866218</c:v>
                </c:pt>
                <c:pt idx="9">
                  <c:v>7564</c:v>
                </c:pt>
                <c:pt idx="10">
                  <c:v>41816557</c:v>
                </c:pt>
                <c:pt idx="11">
                  <c:v>1799238</c:v>
                </c:pt>
                <c:pt idx="12">
                  <c:v>2580763</c:v>
                </c:pt>
                <c:pt idx="13">
                  <c:v>14030387</c:v>
                </c:pt>
                <c:pt idx="14">
                  <c:v>14326</c:v>
                </c:pt>
                <c:pt idx="15">
                  <c:v>735975331</c:v>
                </c:pt>
                <c:pt idx="16">
                  <c:v>42830</c:v>
                </c:pt>
                <c:pt idx="17">
                  <c:v>1361963068</c:v>
                </c:pt>
                <c:pt idx="18">
                  <c:v>2898278</c:v>
                </c:pt>
                <c:pt idx="19">
                  <c:v>85651733</c:v>
                </c:pt>
                <c:pt idx="20">
                  <c:v>64258699</c:v>
                </c:pt>
              </c:numCache>
            </c:numRef>
          </c:val>
        </c:ser>
        <c:ser>
          <c:idx val="2"/>
          <c:order val="2"/>
          <c:tx>
            <c:strRef>
              <c:f>MAYO!$E$84</c:f>
              <c:strCache>
                <c:ptCount val="1"/>
                <c:pt idx="0">
                  <c:v>Devengado </c:v>
                </c:pt>
              </c:strCache>
            </c:strRef>
          </c:tx>
          <c:invertIfNegative val="0"/>
          <c:cat>
            <c:strRef>
              <c:f>MAYO!$B$85:$B$105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MAYO!$E$85:$E$105</c:f>
              <c:numCache>
                <c:formatCode>#,##0</c:formatCode>
                <c:ptCount val="21"/>
                <c:pt idx="0">
                  <c:v>13403440</c:v>
                </c:pt>
                <c:pt idx="1">
                  <c:v>1666197</c:v>
                </c:pt>
                <c:pt idx="2">
                  <c:v>234256</c:v>
                </c:pt>
                <c:pt idx="3">
                  <c:v>55851</c:v>
                </c:pt>
                <c:pt idx="4">
                  <c:v>52821</c:v>
                </c:pt>
                <c:pt idx="5">
                  <c:v>4255454</c:v>
                </c:pt>
                <c:pt idx="6">
                  <c:v>36295</c:v>
                </c:pt>
                <c:pt idx="7">
                  <c:v>26822</c:v>
                </c:pt>
                <c:pt idx="8">
                  <c:v>90401</c:v>
                </c:pt>
                <c:pt idx="9">
                  <c:v>5030</c:v>
                </c:pt>
                <c:pt idx="10">
                  <c:v>3415378</c:v>
                </c:pt>
                <c:pt idx="11">
                  <c:v>558602</c:v>
                </c:pt>
                <c:pt idx="12">
                  <c:v>815914</c:v>
                </c:pt>
                <c:pt idx="13">
                  <c:v>117748</c:v>
                </c:pt>
                <c:pt idx="14">
                  <c:v>10070</c:v>
                </c:pt>
                <c:pt idx="15">
                  <c:v>254144343</c:v>
                </c:pt>
                <c:pt idx="16">
                  <c:v>12750</c:v>
                </c:pt>
                <c:pt idx="17">
                  <c:v>558009534</c:v>
                </c:pt>
                <c:pt idx="18">
                  <c:v>686349</c:v>
                </c:pt>
                <c:pt idx="19">
                  <c:v>35904236</c:v>
                </c:pt>
                <c:pt idx="20">
                  <c:v>17969916</c:v>
                </c:pt>
              </c:numCache>
            </c:numRef>
          </c:val>
        </c:ser>
        <c:ser>
          <c:idx val="3"/>
          <c:order val="3"/>
          <c:tx>
            <c:strRef>
              <c:f>MAYO!$F$84</c:f>
              <c:strCache>
                <c:ptCount val="1"/>
                <c:pt idx="0">
                  <c:v>Saldo</c:v>
                </c:pt>
              </c:strCache>
            </c:strRef>
          </c:tx>
          <c:invertIfNegative val="0"/>
          <c:cat>
            <c:strRef>
              <c:f>MAYO!$B$85:$B$105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MAYO!$F$85:$F$105</c:f>
              <c:numCache>
                <c:formatCode>#,##0</c:formatCode>
                <c:ptCount val="21"/>
                <c:pt idx="0">
                  <c:v>53890660</c:v>
                </c:pt>
                <c:pt idx="1">
                  <c:v>5348173</c:v>
                </c:pt>
                <c:pt idx="2">
                  <c:v>1720663</c:v>
                </c:pt>
                <c:pt idx="3">
                  <c:v>133334</c:v>
                </c:pt>
                <c:pt idx="4">
                  <c:v>279725</c:v>
                </c:pt>
                <c:pt idx="5">
                  <c:v>15955256</c:v>
                </c:pt>
                <c:pt idx="6">
                  <c:v>196891</c:v>
                </c:pt>
                <c:pt idx="7">
                  <c:v>572859</c:v>
                </c:pt>
                <c:pt idx="8">
                  <c:v>775817</c:v>
                </c:pt>
                <c:pt idx="9">
                  <c:v>2534</c:v>
                </c:pt>
                <c:pt idx="10">
                  <c:v>38401179</c:v>
                </c:pt>
                <c:pt idx="11">
                  <c:v>1240636</c:v>
                </c:pt>
                <c:pt idx="12">
                  <c:v>1764849</c:v>
                </c:pt>
                <c:pt idx="13">
                  <c:v>13912639</c:v>
                </c:pt>
                <c:pt idx="14">
                  <c:v>4256</c:v>
                </c:pt>
                <c:pt idx="15">
                  <c:v>481830988</c:v>
                </c:pt>
                <c:pt idx="16">
                  <c:v>30080</c:v>
                </c:pt>
                <c:pt idx="17">
                  <c:v>803953534</c:v>
                </c:pt>
                <c:pt idx="18">
                  <c:v>2211929</c:v>
                </c:pt>
                <c:pt idx="19">
                  <c:v>49747497</c:v>
                </c:pt>
                <c:pt idx="20">
                  <c:v>46288783</c:v>
                </c:pt>
              </c:numCache>
            </c:numRef>
          </c:val>
        </c:ser>
        <c:ser>
          <c:idx val="4"/>
          <c:order val="4"/>
          <c:tx>
            <c:strRef>
              <c:f>MAYO!$G$84</c:f>
              <c:strCache>
                <c:ptCount val="1"/>
                <c:pt idx="0">
                  <c:v>Avance % </c:v>
                </c:pt>
              </c:strCache>
            </c:strRef>
          </c:tx>
          <c:invertIfNegative val="0"/>
          <c:cat>
            <c:strRef>
              <c:f>MAYO!$B$85:$B$105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MAYO!$G$85:$G$105</c:f>
              <c:numCache>
                <c:formatCode>0%</c:formatCode>
                <c:ptCount val="21"/>
                <c:pt idx="0">
                  <c:v>0.19917704523873564</c:v>
                </c:pt>
                <c:pt idx="1">
                  <c:v>0.23754050613241104</c:v>
                </c:pt>
                <c:pt idx="2">
                  <c:v>0.11982900570304959</c:v>
                </c:pt>
                <c:pt idx="3">
                  <c:v>0.29521896556280891</c:v>
                </c:pt>
                <c:pt idx="4">
                  <c:v>0.15883817577117151</c:v>
                </c:pt>
                <c:pt idx="5">
                  <c:v>0.21055440407585879</c:v>
                </c:pt>
                <c:pt idx="6">
                  <c:v>0.15564828077157292</c:v>
                </c:pt>
                <c:pt idx="7">
                  <c:v>4.4727113248543809E-2</c:v>
                </c:pt>
                <c:pt idx="8">
                  <c:v>0.10436287401093028</c:v>
                </c:pt>
                <c:pt idx="9">
                  <c:v>0.66499206768905339</c:v>
                </c:pt>
                <c:pt idx="10">
                  <c:v>8.1675256047502906E-2</c:v>
                </c:pt>
                <c:pt idx="11">
                  <c:v>0.31046587499819367</c:v>
                </c:pt>
                <c:pt idx="12">
                  <c:v>0.31615223869840042</c:v>
                </c:pt>
                <c:pt idx="13">
                  <c:v>8.392355820263547E-3</c:v>
                </c:pt>
                <c:pt idx="14">
                  <c:v>0.70291777188328908</c:v>
                </c:pt>
                <c:pt idx="15">
                  <c:v>0.34531638805703396</c:v>
                </c:pt>
                <c:pt idx="16">
                  <c:v>0.29768853607284612</c:v>
                </c:pt>
                <c:pt idx="17">
                  <c:v>0.40970973964765395</c:v>
                </c:pt>
                <c:pt idx="18">
                  <c:v>0.23681268670569214</c:v>
                </c:pt>
                <c:pt idx="19">
                  <c:v>0.41918866953923745</c:v>
                </c:pt>
                <c:pt idx="20">
                  <c:v>0.27964954597042185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25440"/>
        <c:axId val="121326976"/>
      </c:barChart>
      <c:catAx>
        <c:axId val="12132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326976"/>
        <c:crosses val="autoZero"/>
        <c:auto val="1"/>
        <c:lblAlgn val="ctr"/>
        <c:lblOffset val="100"/>
        <c:noMultiLvlLbl val="0"/>
      </c:catAx>
      <c:valAx>
        <c:axId val="121326976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32544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932537660309755"/>
          <c:y val="0.40338264376992633"/>
          <c:w val="9.0778383678212449E-2"/>
          <c:h val="0.15031668258167524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650488</xdr:colOff>
      <xdr:row>194</xdr:row>
      <xdr:rowOff>83303</xdr:rowOff>
    </xdr:from>
    <xdr:to>
      <xdr:col>22</xdr:col>
      <xdr:colOff>77439</xdr:colOff>
      <xdr:row>279</xdr:row>
      <xdr:rowOff>109384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197</xdr:row>
      <xdr:rowOff>84128</xdr:rowOff>
    </xdr:from>
    <xdr:to>
      <xdr:col>6</xdr:col>
      <xdr:colOff>476249</xdr:colOff>
      <xdr:row>279</xdr:row>
      <xdr:rowOff>69696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</xdr:colOff>
      <xdr:row>0</xdr:row>
      <xdr:rowOff>114300</xdr:rowOff>
    </xdr:from>
    <xdr:to>
      <xdr:col>6</xdr:col>
      <xdr:colOff>831760</xdr:colOff>
      <xdr:row>3</xdr:row>
      <xdr:rowOff>9525</xdr:rowOff>
    </xdr:to>
    <xdr:pic>
      <xdr:nvPicPr>
        <xdr:cNvPr id="4" name="5 Imagen" descr="D:\JHANY_GRC\PRESUPUESTO 2019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114300"/>
          <a:ext cx="82223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1</xdr:col>
      <xdr:colOff>685800</xdr:colOff>
      <xdr:row>2</xdr:row>
      <xdr:rowOff>180975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384696</xdr:colOff>
      <xdr:row>111</xdr:row>
      <xdr:rowOff>164088</xdr:rowOff>
    </xdr:from>
    <xdr:to>
      <xdr:col>23</xdr:col>
      <xdr:colOff>-1</xdr:colOff>
      <xdr:row>136</xdr:row>
      <xdr:rowOff>238125</xdr:rowOff>
    </xdr:to>
    <xdr:graphicFrame macro="">
      <xdr:nvGraphicFramePr>
        <xdr:cNvPr id="6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602211</xdr:colOff>
      <xdr:row>149</xdr:row>
      <xdr:rowOff>95249</xdr:rowOff>
    </xdr:from>
    <xdr:to>
      <xdr:col>23</xdr:col>
      <xdr:colOff>198437</xdr:colOff>
      <xdr:row>167</xdr:row>
      <xdr:rowOff>119063</xdr:rowOff>
    </xdr:to>
    <xdr:graphicFrame macro="">
      <xdr:nvGraphicFramePr>
        <xdr:cNvPr id="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397102</xdr:colOff>
      <xdr:row>4</xdr:row>
      <xdr:rowOff>44677</xdr:rowOff>
    </xdr:from>
    <xdr:to>
      <xdr:col>23</xdr:col>
      <xdr:colOff>357414</xdr:colOff>
      <xdr:row>33</xdr:row>
      <xdr:rowOff>59871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311150</xdr:colOff>
      <xdr:row>74</xdr:row>
      <xdr:rowOff>119063</xdr:rowOff>
    </xdr:from>
    <xdr:to>
      <xdr:col>23</xdr:col>
      <xdr:colOff>254000</xdr:colOff>
      <xdr:row>108</xdr:row>
      <xdr:rowOff>143556</xdr:rowOff>
    </xdr:to>
    <xdr:graphicFrame macro="">
      <xdr:nvGraphicFramePr>
        <xdr:cNvPr id="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380546</xdr:colOff>
      <xdr:row>35</xdr:row>
      <xdr:rowOff>30390</xdr:rowOff>
    </xdr:from>
    <xdr:to>
      <xdr:col>23</xdr:col>
      <xdr:colOff>342446</xdr:colOff>
      <xdr:row>69</xdr:row>
      <xdr:rowOff>85499</xdr:rowOff>
    </xdr:to>
    <xdr:graphicFrame macro="">
      <xdr:nvGraphicFramePr>
        <xdr:cNvPr id="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0.86652</cdr:x>
      <cdr:y>0.03511</cdr:y>
    </cdr:from>
    <cdr:to>
      <cdr:x>0.97071</cdr:x>
      <cdr:y>0.11005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52229" y="239559"/>
          <a:ext cx="992282" cy="511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0.8484</cdr:x>
      <cdr:y>0.03871</cdr:y>
    </cdr:from>
    <cdr:to>
      <cdr:x>0.95805</cdr:x>
      <cdr:y>0.13498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021794" y="224117"/>
          <a:ext cx="1036757" cy="557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0.89686</cdr:x>
      <cdr:y>0.03101</cdr:y>
    </cdr:from>
    <cdr:to>
      <cdr:x>0.97357</cdr:x>
      <cdr:y>0.12606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347447" y="190547"/>
          <a:ext cx="799451" cy="584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0.91165</cdr:x>
      <cdr:y>0.02352</cdr:y>
    </cdr:from>
    <cdr:to>
      <cdr:x>0.98212</cdr:x>
      <cdr:y>0.11812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624217" y="136319"/>
          <a:ext cx="743947" cy="5482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0.87274</cdr:x>
      <cdr:y>0.04198</cdr:y>
    </cdr:from>
    <cdr:to>
      <cdr:x>0.94714</cdr:x>
      <cdr:y>0.11194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730529" y="398283"/>
          <a:ext cx="914762" cy="663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0.88855</cdr:x>
      <cdr:y>0.0499</cdr:y>
    </cdr:from>
    <cdr:to>
      <cdr:x>0.96295</cdr:x>
      <cdr:y>0.11986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916410" y="471345"/>
          <a:ext cx="914053" cy="660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4"/>
  <sheetViews>
    <sheetView showGridLines="0" tabSelected="1" view="pageBreakPreview" topLeftCell="A52" zoomScale="71" zoomScaleNormal="71" zoomScaleSheetLayoutView="71" workbookViewId="0">
      <selection activeCell="B62" sqref="B62"/>
    </sheetView>
  </sheetViews>
  <sheetFormatPr baseColWidth="10" defaultRowHeight="9.75" x14ac:dyDescent="0.15"/>
  <cols>
    <col min="1" max="1" width="2.28515625" style="1" customWidth="1"/>
    <col min="2" max="2" width="71.140625" style="1" customWidth="1"/>
    <col min="3" max="3" width="18.85546875" style="2" customWidth="1"/>
    <col min="4" max="4" width="20" style="2" customWidth="1"/>
    <col min="5" max="5" width="19.28515625" style="2" customWidth="1"/>
    <col min="6" max="6" width="17.42578125" style="2" customWidth="1"/>
    <col min="7" max="7" width="12.5703125" style="16" customWidth="1"/>
    <col min="8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16384" width="11.42578125" style="1"/>
  </cols>
  <sheetData>
    <row r="1" spans="1:20" ht="18" customHeight="1" x14ac:dyDescent="0.15">
      <c r="B1" s="80" t="s">
        <v>0</v>
      </c>
      <c r="C1" s="80"/>
      <c r="D1" s="80"/>
      <c r="E1" s="80"/>
      <c r="F1" s="80"/>
      <c r="G1" s="80"/>
      <c r="H1" s="29"/>
    </row>
    <row r="2" spans="1:20" ht="19.5" customHeight="1" x14ac:dyDescent="0.15">
      <c r="B2" s="81" t="s">
        <v>1</v>
      </c>
      <c r="C2" s="81"/>
      <c r="D2" s="81"/>
      <c r="E2" s="81"/>
      <c r="F2" s="81"/>
      <c r="G2" s="81"/>
      <c r="H2" s="29"/>
    </row>
    <row r="3" spans="1:20" ht="19.5" customHeight="1" x14ac:dyDescent="0.15">
      <c r="B3" s="82" t="s">
        <v>2</v>
      </c>
      <c r="C3" s="82"/>
      <c r="D3" s="82"/>
      <c r="E3" s="82"/>
      <c r="F3" s="82"/>
      <c r="G3" s="82"/>
      <c r="H3" s="29"/>
    </row>
    <row r="4" spans="1:20" ht="7.5" customHeight="1" x14ac:dyDescent="0.25">
      <c r="B4" s="26"/>
      <c r="C4" s="27"/>
      <c r="D4" s="27"/>
      <c r="E4" s="27"/>
      <c r="F4" s="27"/>
      <c r="G4" s="28"/>
    </row>
    <row r="5" spans="1:20" ht="25.5" customHeight="1" x14ac:dyDescent="0.15">
      <c r="A5" s="5"/>
      <c r="B5" s="83" t="s">
        <v>105</v>
      </c>
      <c r="C5" s="83"/>
      <c r="D5" s="83"/>
      <c r="E5" s="83"/>
      <c r="F5" s="83"/>
      <c r="G5" s="83"/>
    </row>
    <row r="6" spans="1:20" ht="40.5" customHeight="1" x14ac:dyDescent="0.15">
      <c r="A6" s="5"/>
      <c r="B6" s="84" t="s">
        <v>3</v>
      </c>
      <c r="C6" s="39" t="s">
        <v>4</v>
      </c>
      <c r="D6" s="39" t="s">
        <v>5</v>
      </c>
      <c r="E6" s="39" t="s">
        <v>6</v>
      </c>
      <c r="F6" s="39" t="s">
        <v>45</v>
      </c>
      <c r="G6" s="74" t="s">
        <v>7</v>
      </c>
      <c r="S6" s="15"/>
      <c r="T6" s="15"/>
    </row>
    <row r="7" spans="1:20" s="4" customFormat="1" ht="21.75" customHeight="1" x14ac:dyDescent="0.2">
      <c r="A7" s="5"/>
      <c r="B7" s="84"/>
      <c r="C7" s="40">
        <f>SUM(C10:C12)</f>
        <v>2410377765</v>
      </c>
      <c r="D7" s="40">
        <f>SUM(D10:D12)</f>
        <v>3274296008</v>
      </c>
      <c r="E7" s="40">
        <f>SUM(E10:E12)</f>
        <v>985697595.00999999</v>
      </c>
      <c r="F7" s="40">
        <f>SUM(F10:F12)</f>
        <v>2288598412.9900002</v>
      </c>
      <c r="G7" s="41">
        <f>E7/D7</f>
        <v>0.30104107649451101</v>
      </c>
      <c r="S7" s="25"/>
    </row>
    <row r="8" spans="1:20" s="4" customFormat="1" ht="15" hidden="1" x14ac:dyDescent="0.25">
      <c r="A8" s="5"/>
      <c r="B8"/>
      <c r="C8"/>
      <c r="D8"/>
      <c r="E8"/>
      <c r="F8"/>
      <c r="G8"/>
    </row>
    <row r="9" spans="1:20" s="4" customFormat="1" ht="31.5" customHeight="1" x14ac:dyDescent="0.15">
      <c r="A9" s="5"/>
      <c r="B9" s="42" t="s">
        <v>8</v>
      </c>
      <c r="C9" s="42" t="s">
        <v>4</v>
      </c>
      <c r="D9" s="42" t="s">
        <v>5</v>
      </c>
      <c r="E9" s="42" t="s">
        <v>46</v>
      </c>
      <c r="F9" s="42" t="s">
        <v>45</v>
      </c>
      <c r="G9" s="43" t="s">
        <v>7</v>
      </c>
    </row>
    <row r="10" spans="1:20" s="4" customFormat="1" ht="26.25" customHeight="1" x14ac:dyDescent="0.15">
      <c r="A10" s="5"/>
      <c r="B10" s="44" t="s">
        <v>9</v>
      </c>
      <c r="C10" s="37">
        <v>1920610759</v>
      </c>
      <c r="D10" s="37">
        <v>2307918516</v>
      </c>
      <c r="E10" s="37">
        <v>869578928.50999999</v>
      </c>
      <c r="F10" s="37">
        <f>+D10-E10</f>
        <v>1438339587.49</v>
      </c>
      <c r="G10" s="38">
        <f>E10/D10</f>
        <v>0.37678060229661936</v>
      </c>
    </row>
    <row r="11" spans="1:20" s="4" customFormat="1" ht="26.25" customHeight="1" x14ac:dyDescent="0.15">
      <c r="A11" s="5"/>
      <c r="B11" s="44" t="s">
        <v>10</v>
      </c>
      <c r="C11" s="37">
        <v>434273536</v>
      </c>
      <c r="D11" s="37">
        <v>901683845</v>
      </c>
      <c r="E11" s="37">
        <v>98148750.299999997</v>
      </c>
      <c r="F11" s="37">
        <f>+D11-E11</f>
        <v>803535094.70000005</v>
      </c>
      <c r="G11" s="38">
        <f>E11/D11</f>
        <v>0.10885051433964639</v>
      </c>
    </row>
    <row r="12" spans="1:20" s="4" customFormat="1" ht="26.25" customHeight="1" x14ac:dyDescent="0.15">
      <c r="A12" s="5"/>
      <c r="B12" s="36" t="s">
        <v>11</v>
      </c>
      <c r="C12" s="37">
        <v>55493470</v>
      </c>
      <c r="D12" s="37">
        <v>64693647</v>
      </c>
      <c r="E12" s="37">
        <v>17969916.199999999</v>
      </c>
      <c r="F12" s="37">
        <f>+D12-E12</f>
        <v>46723730.799999997</v>
      </c>
      <c r="G12" s="38">
        <f>E12/D12</f>
        <v>0.27776941065016786</v>
      </c>
    </row>
    <row r="13" spans="1:20" s="4" customFormat="1" ht="12.75" customHeight="1" x14ac:dyDescent="0.15">
      <c r="A13" s="3"/>
      <c r="B13" s="30"/>
      <c r="C13" s="31"/>
      <c r="D13" s="31"/>
      <c r="E13" s="31"/>
      <c r="F13" s="31"/>
      <c r="G13" s="32"/>
    </row>
    <row r="14" spans="1:20" s="4" customFormat="1" ht="39" customHeight="1" x14ac:dyDescent="0.15">
      <c r="A14" s="5"/>
      <c r="B14" s="33" t="s">
        <v>3</v>
      </c>
      <c r="C14" s="34">
        <f>SUM(C17:C21)</f>
        <v>2410377765</v>
      </c>
      <c r="D14" s="34">
        <f>SUM(D17:D21)</f>
        <v>3274296008</v>
      </c>
      <c r="E14" s="34">
        <f>SUM(E17:E21)</f>
        <v>985697595.00999999</v>
      </c>
      <c r="F14" s="34">
        <f>SUM(F17:F21)</f>
        <v>2288598412.9899998</v>
      </c>
      <c r="G14" s="35">
        <f>E14/D14</f>
        <v>0.30104107649451101</v>
      </c>
    </row>
    <row r="15" spans="1:20" s="4" customFormat="1" ht="13.5" customHeight="1" x14ac:dyDescent="0.15">
      <c r="A15" s="5"/>
      <c r="B15" s="86" t="s">
        <v>29</v>
      </c>
      <c r="C15" s="89" t="s">
        <v>4</v>
      </c>
      <c r="D15" s="89" t="s">
        <v>5</v>
      </c>
      <c r="E15" s="89" t="s">
        <v>6</v>
      </c>
      <c r="F15" s="89" t="s">
        <v>45</v>
      </c>
      <c r="G15" s="86" t="s">
        <v>7</v>
      </c>
    </row>
    <row r="16" spans="1:20" s="4" customFormat="1" ht="15.75" customHeight="1" x14ac:dyDescent="0.15">
      <c r="A16" s="5"/>
      <c r="B16" s="86"/>
      <c r="C16" s="89"/>
      <c r="D16" s="89"/>
      <c r="E16" s="89"/>
      <c r="F16" s="89"/>
      <c r="G16" s="86"/>
    </row>
    <row r="17" spans="1:7" s="4" customFormat="1" ht="24.75" customHeight="1" x14ac:dyDescent="0.25">
      <c r="A17" s="6"/>
      <c r="B17" s="36" t="s">
        <v>22</v>
      </c>
      <c r="C17" s="37">
        <v>1986566471</v>
      </c>
      <c r="D17" s="37">
        <v>2286329583</v>
      </c>
      <c r="E17" s="37">
        <v>836934024.13</v>
      </c>
      <c r="F17" s="37">
        <f>+D17-E17</f>
        <v>1449395558.8699999</v>
      </c>
      <c r="G17" s="38">
        <f>E17/D17</f>
        <v>0.36606009490189934</v>
      </c>
    </row>
    <row r="18" spans="1:7" s="4" customFormat="1" ht="24.75" customHeight="1" x14ac:dyDescent="0.25">
      <c r="A18" s="6"/>
      <c r="B18" s="36" t="s">
        <v>25</v>
      </c>
      <c r="C18" s="37">
        <v>9869154</v>
      </c>
      <c r="D18" s="37">
        <v>20523837</v>
      </c>
      <c r="E18" s="37">
        <v>4925512.43</v>
      </c>
      <c r="F18" s="37">
        <f t="shared" ref="F18:F21" si="0">+D18-E18</f>
        <v>15598324.57</v>
      </c>
      <c r="G18" s="38">
        <f>E18/D18</f>
        <v>0.23998984351707722</v>
      </c>
    </row>
    <row r="19" spans="1:7" s="4" customFormat="1" ht="24.75" customHeight="1" x14ac:dyDescent="0.25">
      <c r="A19" s="6"/>
      <c r="B19" s="36" t="s">
        <v>28</v>
      </c>
      <c r="C19" s="37">
        <v>40091954</v>
      </c>
      <c r="D19" s="37">
        <v>313543437</v>
      </c>
      <c r="E19" s="37">
        <v>57566994.659999996</v>
      </c>
      <c r="F19" s="37">
        <f t="shared" si="0"/>
        <v>255976442.34</v>
      </c>
      <c r="G19" s="38">
        <f>E19/D19</f>
        <v>0.18360133833705469</v>
      </c>
    </row>
    <row r="20" spans="1:7" s="4" customFormat="1" ht="24.75" customHeight="1" x14ac:dyDescent="0.25">
      <c r="A20" s="6"/>
      <c r="B20" s="36" t="s">
        <v>23</v>
      </c>
      <c r="C20" s="37">
        <v>2146353</v>
      </c>
      <c r="D20" s="37">
        <v>74955935</v>
      </c>
      <c r="E20" s="37">
        <v>15895111.439999999</v>
      </c>
      <c r="F20" s="37">
        <f t="shared" si="0"/>
        <v>59060823.560000002</v>
      </c>
      <c r="G20" s="38">
        <f>E20/D20</f>
        <v>0.21205941117271099</v>
      </c>
    </row>
    <row r="21" spans="1:7" s="4" customFormat="1" ht="24.75" customHeight="1" x14ac:dyDescent="0.25">
      <c r="A21" s="6"/>
      <c r="B21" s="36" t="s">
        <v>24</v>
      </c>
      <c r="C21" s="37">
        <v>371703833</v>
      </c>
      <c r="D21" s="37">
        <v>578943216</v>
      </c>
      <c r="E21" s="37">
        <v>70375952.349999994</v>
      </c>
      <c r="F21" s="37">
        <f t="shared" si="0"/>
        <v>508567263.64999998</v>
      </c>
      <c r="G21" s="38">
        <f>E21/D21</f>
        <v>0.12155933501775414</v>
      </c>
    </row>
    <row r="22" spans="1:7" s="4" customFormat="1" ht="20.25" customHeight="1" x14ac:dyDescent="0.15">
      <c r="A22" s="3"/>
      <c r="B22" s="30"/>
      <c r="C22" s="31"/>
      <c r="D22" s="31"/>
      <c r="E22" s="31"/>
      <c r="F22" s="31"/>
      <c r="G22" s="32"/>
    </row>
    <row r="23" spans="1:7" s="4" customFormat="1" ht="21" customHeight="1" x14ac:dyDescent="0.15">
      <c r="A23" s="5"/>
      <c r="B23" s="87" t="s">
        <v>12</v>
      </c>
      <c r="C23" s="87"/>
      <c r="D23" s="87"/>
      <c r="E23" s="87"/>
      <c r="F23" s="87"/>
      <c r="G23" s="87"/>
    </row>
    <row r="24" spans="1:7" s="4" customFormat="1" ht="30.75" customHeight="1" x14ac:dyDescent="0.15">
      <c r="A24" s="5"/>
      <c r="B24" s="46" t="s">
        <v>41</v>
      </c>
      <c r="C24" s="46" t="s">
        <v>4</v>
      </c>
      <c r="D24" s="46" t="s">
        <v>5</v>
      </c>
      <c r="E24" s="46" t="s">
        <v>46</v>
      </c>
      <c r="F24" s="46" t="s">
        <v>45</v>
      </c>
      <c r="G24" s="78" t="s">
        <v>7</v>
      </c>
    </row>
    <row r="25" spans="1:7" s="4" customFormat="1" ht="27.75" customHeight="1" x14ac:dyDescent="0.25">
      <c r="A25" s="45"/>
      <c r="B25" s="47" t="s">
        <v>9</v>
      </c>
      <c r="C25" s="48">
        <f>SUM(C26:C30)</f>
        <v>1920610759</v>
      </c>
      <c r="D25" s="48">
        <f>SUM(D26:D30)</f>
        <v>2307918516</v>
      </c>
      <c r="E25" s="48">
        <f>SUM(E26:E30)</f>
        <v>869578928.50999999</v>
      </c>
      <c r="F25" s="48">
        <f>SUM(F26:F30)</f>
        <v>1438339587.49</v>
      </c>
      <c r="G25" s="49">
        <f>E25/D25</f>
        <v>0.37678060229661936</v>
      </c>
    </row>
    <row r="26" spans="1:7" s="4" customFormat="1" ht="27.75" customHeight="1" x14ac:dyDescent="0.25">
      <c r="A26" s="45"/>
      <c r="B26" s="50" t="s">
        <v>13</v>
      </c>
      <c r="C26" s="37">
        <v>1503472460</v>
      </c>
      <c r="D26" s="37">
        <v>1615313431</v>
      </c>
      <c r="E26" s="37">
        <v>655772298.84000003</v>
      </c>
      <c r="F26" s="37">
        <f>+D26-E26</f>
        <v>959541132.15999997</v>
      </c>
      <c r="G26" s="51">
        <f t="shared" ref="G26:G35" si="1">E26/D26</f>
        <v>0.40597217001658176</v>
      </c>
    </row>
    <row r="27" spans="1:7" s="4" customFormat="1" ht="27.75" customHeight="1" x14ac:dyDescent="0.25">
      <c r="A27" s="45"/>
      <c r="B27" s="50" t="s">
        <v>14</v>
      </c>
      <c r="C27" s="37">
        <v>85357632</v>
      </c>
      <c r="D27" s="37">
        <v>89371068</v>
      </c>
      <c r="E27" s="37">
        <v>38298509.090000004</v>
      </c>
      <c r="F27" s="37">
        <f t="shared" ref="F27:F30" si="2">+D27-E27</f>
        <v>51072558.909999996</v>
      </c>
      <c r="G27" s="51">
        <f t="shared" si="1"/>
        <v>0.42853364010375261</v>
      </c>
    </row>
    <row r="28" spans="1:7" s="4" customFormat="1" ht="27.75" customHeight="1" x14ac:dyDescent="0.25">
      <c r="A28" s="45"/>
      <c r="B28" s="50" t="s">
        <v>15</v>
      </c>
      <c r="C28" s="37">
        <v>326555130</v>
      </c>
      <c r="D28" s="37">
        <v>572867868</v>
      </c>
      <c r="E28" s="37">
        <v>173294588.05000001</v>
      </c>
      <c r="F28" s="37">
        <f t="shared" si="2"/>
        <v>399573279.94999999</v>
      </c>
      <c r="G28" s="51">
        <f t="shared" si="1"/>
        <v>0.30250359241653263</v>
      </c>
    </row>
    <row r="29" spans="1:7" s="4" customFormat="1" ht="27.75" customHeight="1" x14ac:dyDescent="0.25">
      <c r="A29" s="45"/>
      <c r="B29" s="50" t="s">
        <v>16</v>
      </c>
      <c r="C29" s="37">
        <v>700000</v>
      </c>
      <c r="D29" s="37">
        <v>820000</v>
      </c>
      <c r="E29" s="37">
        <v>645412.5</v>
      </c>
      <c r="F29" s="37">
        <f t="shared" si="2"/>
        <v>174587.5</v>
      </c>
      <c r="G29" s="51">
        <f t="shared" si="1"/>
        <v>0.78708841463414636</v>
      </c>
    </row>
    <row r="30" spans="1:7" s="4" customFormat="1" ht="27.75" customHeight="1" x14ac:dyDescent="0.25">
      <c r="A30" s="45"/>
      <c r="B30" s="50" t="s">
        <v>17</v>
      </c>
      <c r="C30" s="37">
        <v>4525537</v>
      </c>
      <c r="D30" s="37">
        <v>29546149</v>
      </c>
      <c r="E30" s="37">
        <v>1568120.03</v>
      </c>
      <c r="F30" s="37">
        <f t="shared" si="2"/>
        <v>27978028.969999999</v>
      </c>
      <c r="G30" s="51">
        <f>E30/D30</f>
        <v>5.3073584310429085E-2</v>
      </c>
    </row>
    <row r="31" spans="1:7" s="4" customFormat="1" ht="27.75" customHeight="1" x14ac:dyDescent="0.25">
      <c r="A31" s="45"/>
      <c r="B31" s="47" t="s">
        <v>10</v>
      </c>
      <c r="C31" s="48">
        <f>SUM(C33:C33)</f>
        <v>434273536</v>
      </c>
      <c r="D31" s="48">
        <f>SUM(D33:D33)</f>
        <v>900911098</v>
      </c>
      <c r="E31" s="48">
        <f>SUM(E33:E33)</f>
        <v>98148750.299999997</v>
      </c>
      <c r="F31" s="48">
        <f>SUM(F33:F33)</f>
        <v>802762347.70000005</v>
      </c>
      <c r="G31" s="49">
        <f t="shared" si="1"/>
        <v>0.10894387972119308</v>
      </c>
    </row>
    <row r="32" spans="1:7" s="4" customFormat="1" ht="27.75" customHeight="1" x14ac:dyDescent="0.25">
      <c r="A32" s="45"/>
      <c r="B32" s="50" t="s">
        <v>16</v>
      </c>
      <c r="C32" s="37">
        <v>0</v>
      </c>
      <c r="D32" s="37">
        <v>772747</v>
      </c>
      <c r="E32" s="37">
        <v>0</v>
      </c>
      <c r="F32" s="37">
        <f t="shared" ref="F32" si="3">+D32-E32</f>
        <v>772747</v>
      </c>
      <c r="G32" s="51">
        <f>E32/D32</f>
        <v>0</v>
      </c>
    </row>
    <row r="33" spans="1:7" s="4" customFormat="1" ht="27.75" customHeight="1" x14ac:dyDescent="0.25">
      <c r="A33" s="45"/>
      <c r="B33" s="50" t="s">
        <v>18</v>
      </c>
      <c r="C33" s="37">
        <v>434273536</v>
      </c>
      <c r="D33" s="37">
        <v>900911098</v>
      </c>
      <c r="E33" s="37">
        <v>98148750.299999997</v>
      </c>
      <c r="F33" s="37">
        <f>+D33-E33</f>
        <v>802762347.70000005</v>
      </c>
      <c r="G33" s="51">
        <f t="shared" si="1"/>
        <v>0.10894387972119308</v>
      </c>
    </row>
    <row r="34" spans="1:7" s="4" customFormat="1" ht="27.75" customHeight="1" x14ac:dyDescent="0.25">
      <c r="A34" s="45"/>
      <c r="B34" s="47" t="s">
        <v>11</v>
      </c>
      <c r="C34" s="52">
        <f>SUM(C35:C35)</f>
        <v>55493470</v>
      </c>
      <c r="D34" s="52">
        <f t="shared" ref="D34:F34" si="4">SUM(D35:D35)</f>
        <v>64693647</v>
      </c>
      <c r="E34" s="52">
        <f t="shared" si="4"/>
        <v>17969916</v>
      </c>
      <c r="F34" s="52">
        <f t="shared" si="4"/>
        <v>46723731</v>
      </c>
      <c r="G34" s="49">
        <f t="shared" si="1"/>
        <v>0.27776940755867419</v>
      </c>
    </row>
    <row r="35" spans="1:7" s="4" customFormat="1" ht="27.75" customHeight="1" x14ac:dyDescent="0.15">
      <c r="A35" s="5"/>
      <c r="B35" s="50" t="s">
        <v>19</v>
      </c>
      <c r="C35" s="37">
        <v>55493470</v>
      </c>
      <c r="D35" s="37">
        <v>64693647</v>
      </c>
      <c r="E35" s="37">
        <v>17969916</v>
      </c>
      <c r="F35" s="37">
        <f>+D35-E35</f>
        <v>46723731</v>
      </c>
      <c r="G35" s="51">
        <f t="shared" si="1"/>
        <v>0.27776940755867419</v>
      </c>
    </row>
    <row r="36" spans="1:7" s="4" customFormat="1" ht="18" customHeight="1" x14ac:dyDescent="0.25">
      <c r="B36" s="7"/>
      <c r="C36" s="8"/>
      <c r="D36" s="9"/>
      <c r="E36" s="9"/>
      <c r="F36" s="9"/>
      <c r="G36" s="17"/>
    </row>
    <row r="37" spans="1:7" s="4" customFormat="1" ht="23.25" customHeight="1" x14ac:dyDescent="0.25">
      <c r="A37" s="10"/>
      <c r="B37" s="88" t="s">
        <v>38</v>
      </c>
      <c r="C37" s="88"/>
      <c r="D37" s="88"/>
      <c r="E37" s="88"/>
      <c r="F37" s="88"/>
      <c r="G37" s="88"/>
    </row>
    <row r="38" spans="1:7" s="4" customFormat="1" ht="24.75" customHeight="1" x14ac:dyDescent="0.25">
      <c r="B38" s="53" t="s">
        <v>3</v>
      </c>
      <c r="C38" s="54">
        <f>SUM(C40:C71)</f>
        <v>2410377765</v>
      </c>
      <c r="D38" s="54">
        <f>SUM(D40:D71)</f>
        <v>3274296008</v>
      </c>
      <c r="E38" s="54">
        <f>SUM(E40:E71)</f>
        <v>985697595.00999987</v>
      </c>
      <c r="F38" s="54">
        <f>SUM(F40:F71)</f>
        <v>2288598412.9899998</v>
      </c>
      <c r="G38" s="55">
        <f>E38/D38</f>
        <v>0.30104107649451095</v>
      </c>
    </row>
    <row r="39" spans="1:7" s="4" customFormat="1" ht="24.75" customHeight="1" x14ac:dyDescent="0.25">
      <c r="B39" s="56" t="s">
        <v>20</v>
      </c>
      <c r="C39" s="56" t="s">
        <v>4</v>
      </c>
      <c r="D39" s="56" t="s">
        <v>5</v>
      </c>
      <c r="E39" s="56" t="s">
        <v>6</v>
      </c>
      <c r="F39" s="56" t="s">
        <v>45</v>
      </c>
      <c r="G39" s="56" t="s">
        <v>7</v>
      </c>
    </row>
    <row r="40" spans="1:7" s="4" customFormat="1" ht="24.75" customHeight="1" x14ac:dyDescent="0.25">
      <c r="B40" s="50" t="s">
        <v>72</v>
      </c>
      <c r="C40" s="37">
        <v>230971877</v>
      </c>
      <c r="D40" s="37">
        <v>432129242</v>
      </c>
      <c r="E40" s="37">
        <v>38541266.210000001</v>
      </c>
      <c r="F40" s="37">
        <f>+D40-E40</f>
        <v>393587975.79000002</v>
      </c>
      <c r="G40" s="57">
        <f>E40/D40</f>
        <v>8.918921115271343E-2</v>
      </c>
    </row>
    <row r="41" spans="1:7" s="4" customFormat="1" ht="24.75" customHeight="1" x14ac:dyDescent="0.25">
      <c r="B41" s="50" t="s">
        <v>73</v>
      </c>
      <c r="C41" s="37">
        <v>53542372</v>
      </c>
      <c r="D41" s="37">
        <v>104657266</v>
      </c>
      <c r="E41" s="37">
        <v>6533341.9100000001</v>
      </c>
      <c r="F41" s="37">
        <f t="shared" ref="F41:F71" si="5">+D41-E41</f>
        <v>98123924.090000004</v>
      </c>
      <c r="G41" s="57">
        <f t="shared" ref="G41:G71" si="6">E41/D41</f>
        <v>6.2426070923733097E-2</v>
      </c>
    </row>
    <row r="42" spans="1:7" s="4" customFormat="1" ht="24.75" customHeight="1" x14ac:dyDescent="0.25">
      <c r="B42" s="50" t="s">
        <v>74</v>
      </c>
      <c r="C42" s="37">
        <v>55024535</v>
      </c>
      <c r="D42" s="37">
        <v>173082239</v>
      </c>
      <c r="E42" s="37">
        <v>23596994.969999999</v>
      </c>
      <c r="F42" s="37">
        <f t="shared" si="5"/>
        <v>149485244.03</v>
      </c>
      <c r="G42" s="57">
        <f t="shared" si="6"/>
        <v>0.13633400576705043</v>
      </c>
    </row>
    <row r="43" spans="1:7" s="4" customFormat="1" ht="24.75" customHeight="1" x14ac:dyDescent="0.25">
      <c r="B43" s="50" t="s">
        <v>75</v>
      </c>
      <c r="C43" s="37">
        <v>83649964</v>
      </c>
      <c r="D43" s="37">
        <v>125649761</v>
      </c>
      <c r="E43" s="37">
        <v>12040818.48</v>
      </c>
      <c r="F43" s="37">
        <f t="shared" si="5"/>
        <v>113608942.52</v>
      </c>
      <c r="G43" s="57">
        <f t="shared" si="6"/>
        <v>9.5828423262977802E-2</v>
      </c>
    </row>
    <row r="44" spans="1:7" s="4" customFormat="1" ht="24.75" customHeight="1" x14ac:dyDescent="0.25">
      <c r="B44" s="50" t="s">
        <v>76</v>
      </c>
      <c r="C44" s="37">
        <v>62730724</v>
      </c>
      <c r="D44" s="37">
        <v>102401563</v>
      </c>
      <c r="E44" s="37">
        <v>39767143.299999997</v>
      </c>
      <c r="F44" s="37">
        <f t="shared" si="5"/>
        <v>62634419.700000003</v>
      </c>
      <c r="G44" s="57">
        <f t="shared" si="6"/>
        <v>0.38834508121716849</v>
      </c>
    </row>
    <row r="45" spans="1:7" s="4" customFormat="1" ht="24.75" customHeight="1" x14ac:dyDescent="0.25">
      <c r="B45" s="50" t="s">
        <v>77</v>
      </c>
      <c r="C45" s="37">
        <v>62393782</v>
      </c>
      <c r="D45" s="37">
        <v>89728357</v>
      </c>
      <c r="E45" s="37">
        <v>13024821.99</v>
      </c>
      <c r="F45" s="37">
        <f t="shared" si="5"/>
        <v>76703535.010000005</v>
      </c>
      <c r="G45" s="57">
        <f t="shared" si="6"/>
        <v>0.14515836938817459</v>
      </c>
    </row>
    <row r="46" spans="1:7" s="4" customFormat="1" ht="24.75" customHeight="1" x14ac:dyDescent="0.25">
      <c r="B46" s="50" t="s">
        <v>78</v>
      </c>
      <c r="C46" s="37">
        <v>37163062</v>
      </c>
      <c r="D46" s="37">
        <v>43886859</v>
      </c>
      <c r="E46" s="37">
        <v>4305652.74</v>
      </c>
      <c r="F46" s="37">
        <f t="shared" si="5"/>
        <v>39581206.259999998</v>
      </c>
      <c r="G46" s="57">
        <f t="shared" si="6"/>
        <v>9.8108017709811507E-2</v>
      </c>
    </row>
    <row r="47" spans="1:7" s="4" customFormat="1" ht="24.75" customHeight="1" x14ac:dyDescent="0.25">
      <c r="B47" s="50" t="s">
        <v>79</v>
      </c>
      <c r="C47" s="37">
        <v>46315288</v>
      </c>
      <c r="D47" s="37">
        <v>50087509</v>
      </c>
      <c r="E47" s="37">
        <v>16441160.9</v>
      </c>
      <c r="F47" s="37">
        <f t="shared" si="5"/>
        <v>33646348.100000001</v>
      </c>
      <c r="G47" s="57">
        <f t="shared" si="6"/>
        <v>0.32824872364884428</v>
      </c>
    </row>
    <row r="48" spans="1:7" s="4" customFormat="1" ht="24.75" customHeight="1" x14ac:dyDescent="0.25">
      <c r="B48" s="50" t="s">
        <v>80</v>
      </c>
      <c r="C48" s="37">
        <v>135269265</v>
      </c>
      <c r="D48" s="37">
        <v>148121137</v>
      </c>
      <c r="E48" s="37">
        <v>60902191.630000003</v>
      </c>
      <c r="F48" s="37">
        <f t="shared" si="5"/>
        <v>87218945.370000005</v>
      </c>
      <c r="G48" s="57">
        <f t="shared" si="6"/>
        <v>0.411164759220016</v>
      </c>
    </row>
    <row r="49" spans="2:11" s="4" customFormat="1" ht="24.75" customHeight="1" x14ac:dyDescent="0.25">
      <c r="B49" s="50" t="s">
        <v>81</v>
      </c>
      <c r="C49" s="37">
        <v>128752375</v>
      </c>
      <c r="D49" s="37">
        <v>141713800</v>
      </c>
      <c r="E49" s="37">
        <v>59657491.350000001</v>
      </c>
      <c r="F49" s="37">
        <f t="shared" si="5"/>
        <v>82056308.650000006</v>
      </c>
      <c r="G49" s="57">
        <f t="shared" si="6"/>
        <v>0.42097164390482789</v>
      </c>
    </row>
    <row r="50" spans="2:11" s="4" customFormat="1" ht="24.75" customHeight="1" x14ac:dyDescent="0.25">
      <c r="B50" s="50" t="s">
        <v>82</v>
      </c>
      <c r="C50" s="37">
        <v>174674014</v>
      </c>
      <c r="D50" s="37">
        <v>188425751</v>
      </c>
      <c r="E50" s="37">
        <v>78972068.189999998</v>
      </c>
      <c r="F50" s="37">
        <f t="shared" si="5"/>
        <v>109453682.81</v>
      </c>
      <c r="G50" s="57">
        <f t="shared" si="6"/>
        <v>0.41911505073422795</v>
      </c>
    </row>
    <row r="51" spans="2:11" s="4" customFormat="1" ht="24.75" customHeight="1" x14ac:dyDescent="0.25">
      <c r="B51" s="50" t="s">
        <v>83</v>
      </c>
      <c r="C51" s="37">
        <v>132975179</v>
      </c>
      <c r="D51" s="37">
        <v>142871939</v>
      </c>
      <c r="E51" s="37">
        <v>59715476.25</v>
      </c>
      <c r="F51" s="37">
        <f t="shared" si="5"/>
        <v>83156462.75</v>
      </c>
      <c r="G51" s="57">
        <f t="shared" si="6"/>
        <v>0.41796504385651267</v>
      </c>
    </row>
    <row r="52" spans="2:11" s="4" customFormat="1" ht="24.75" customHeight="1" x14ac:dyDescent="0.25">
      <c r="B52" s="50" t="s">
        <v>84</v>
      </c>
      <c r="C52" s="37">
        <v>53675121</v>
      </c>
      <c r="D52" s="37">
        <v>59507754</v>
      </c>
      <c r="E52" s="37">
        <v>23667239.350000001</v>
      </c>
      <c r="F52" s="37">
        <f t="shared" si="5"/>
        <v>35840514.649999999</v>
      </c>
      <c r="G52" s="57">
        <f t="shared" si="6"/>
        <v>0.39771689837260538</v>
      </c>
    </row>
    <row r="53" spans="2:11" s="4" customFormat="1" ht="24.75" customHeight="1" x14ac:dyDescent="0.25">
      <c r="B53" s="50" t="s">
        <v>85</v>
      </c>
      <c r="C53" s="37">
        <v>71126463</v>
      </c>
      <c r="D53" s="37">
        <v>77588958</v>
      </c>
      <c r="E53" s="37">
        <v>31566087.57</v>
      </c>
      <c r="F53" s="37">
        <f t="shared" si="5"/>
        <v>46022870.43</v>
      </c>
      <c r="G53" s="57">
        <f t="shared" si="6"/>
        <v>0.4068373694359963</v>
      </c>
    </row>
    <row r="54" spans="2:11" s="4" customFormat="1" ht="24.75" customHeight="1" x14ac:dyDescent="0.25">
      <c r="B54" s="50" t="s">
        <v>86</v>
      </c>
      <c r="C54" s="37">
        <v>70909196</v>
      </c>
      <c r="D54" s="37">
        <v>78830152</v>
      </c>
      <c r="E54" s="37">
        <v>32051480.559999999</v>
      </c>
      <c r="F54" s="37">
        <f t="shared" si="5"/>
        <v>46778671.439999998</v>
      </c>
      <c r="G54" s="57">
        <f t="shared" si="6"/>
        <v>0.40658910006922222</v>
      </c>
    </row>
    <row r="55" spans="2:11" s="4" customFormat="1" ht="24.75" customHeight="1" x14ac:dyDescent="0.25">
      <c r="B55" s="50" t="s">
        <v>87</v>
      </c>
      <c r="C55" s="37">
        <v>80678787</v>
      </c>
      <c r="D55" s="37">
        <v>87555604</v>
      </c>
      <c r="E55" s="37">
        <v>37275629.060000002</v>
      </c>
      <c r="F55" s="37">
        <f t="shared" si="5"/>
        <v>50279974.939999998</v>
      </c>
      <c r="G55" s="57">
        <f t="shared" si="6"/>
        <v>0.42573664456703425</v>
      </c>
    </row>
    <row r="56" spans="2:11" s="4" customFormat="1" ht="24.75" customHeight="1" x14ac:dyDescent="0.25">
      <c r="B56" s="50" t="s">
        <v>88</v>
      </c>
      <c r="C56" s="37">
        <v>251584993</v>
      </c>
      <c r="D56" s="37">
        <v>271372795</v>
      </c>
      <c r="E56" s="37">
        <v>109378757.04000001</v>
      </c>
      <c r="F56" s="37">
        <f t="shared" si="5"/>
        <v>161994037.95999998</v>
      </c>
      <c r="G56" s="57">
        <f t="shared" si="6"/>
        <v>0.4030571931132596</v>
      </c>
    </row>
    <row r="57" spans="2:11" s="4" customFormat="1" ht="24.75" customHeight="1" x14ac:dyDescent="0.25">
      <c r="B57" s="50" t="s">
        <v>89</v>
      </c>
      <c r="C57" s="37">
        <v>48592801</v>
      </c>
      <c r="D57" s="37">
        <v>53837453</v>
      </c>
      <c r="E57" s="37">
        <v>22625947.370000001</v>
      </c>
      <c r="F57" s="37">
        <f t="shared" si="5"/>
        <v>31211505.629999999</v>
      </c>
      <c r="G57" s="57">
        <f t="shared" si="6"/>
        <v>0.42026407471393568</v>
      </c>
    </row>
    <row r="58" spans="2:11" s="4" customFormat="1" ht="24.75" customHeight="1" x14ac:dyDescent="0.25">
      <c r="B58" s="50" t="s">
        <v>90</v>
      </c>
      <c r="C58" s="37">
        <v>37361166</v>
      </c>
      <c r="D58" s="37">
        <v>41369043</v>
      </c>
      <c r="E58" s="37">
        <v>16751003.460000001</v>
      </c>
      <c r="F58" s="37">
        <f t="shared" si="5"/>
        <v>24618039.539999999</v>
      </c>
      <c r="G58" s="57">
        <f t="shared" si="6"/>
        <v>0.40491638784102407</v>
      </c>
    </row>
    <row r="59" spans="2:11" s="4" customFormat="1" ht="24.75" customHeight="1" x14ac:dyDescent="0.25">
      <c r="B59" s="50" t="s">
        <v>91</v>
      </c>
      <c r="C59" s="37">
        <v>54464679</v>
      </c>
      <c r="D59" s="37">
        <v>60547819</v>
      </c>
      <c r="E59" s="37">
        <v>25457365.289999999</v>
      </c>
      <c r="F59" s="37">
        <f t="shared" si="5"/>
        <v>35090453.710000001</v>
      </c>
      <c r="G59" s="57">
        <f t="shared" si="6"/>
        <v>0.42045057461111851</v>
      </c>
    </row>
    <row r="60" spans="2:11" s="4" customFormat="1" ht="24.75" customHeight="1" x14ac:dyDescent="0.25">
      <c r="B60" s="50" t="s">
        <v>92</v>
      </c>
      <c r="C60" s="37">
        <v>25566743</v>
      </c>
      <c r="D60" s="37">
        <v>28452024</v>
      </c>
      <c r="E60" s="37">
        <v>11878478.109999999</v>
      </c>
      <c r="F60" s="37">
        <f t="shared" si="5"/>
        <v>16573545.890000001</v>
      </c>
      <c r="G60" s="57">
        <f t="shared" si="6"/>
        <v>0.41749149761718179</v>
      </c>
    </row>
    <row r="61" spans="2:11" s="4" customFormat="1" ht="24.75" customHeight="1" x14ac:dyDescent="0.25">
      <c r="B61" s="50" t="s">
        <v>93</v>
      </c>
      <c r="C61" s="37">
        <v>99849057</v>
      </c>
      <c r="D61" s="37">
        <v>168074322</v>
      </c>
      <c r="E61" s="37">
        <v>55772400.590000004</v>
      </c>
      <c r="F61" s="37">
        <f t="shared" si="5"/>
        <v>112301921.41</v>
      </c>
      <c r="G61" s="57">
        <f t="shared" si="6"/>
        <v>0.3318317749334726</v>
      </c>
    </row>
    <row r="62" spans="2:11" s="4" customFormat="1" ht="24.75" customHeight="1" x14ac:dyDescent="0.25">
      <c r="B62" s="50" t="s">
        <v>94</v>
      </c>
      <c r="C62" s="37">
        <v>40119559</v>
      </c>
      <c r="D62" s="37">
        <v>56057442</v>
      </c>
      <c r="E62" s="37">
        <v>20440659.710000001</v>
      </c>
      <c r="F62" s="37">
        <f t="shared" si="5"/>
        <v>35616782.289999999</v>
      </c>
      <c r="G62" s="57">
        <f t="shared" si="6"/>
        <v>0.3646377533602051</v>
      </c>
    </row>
    <row r="63" spans="2:11" s="4" customFormat="1" ht="24.75" customHeight="1" x14ac:dyDescent="0.25">
      <c r="B63" s="50" t="s">
        <v>95</v>
      </c>
      <c r="C63" s="37">
        <v>49369457</v>
      </c>
      <c r="D63" s="37">
        <v>70238906</v>
      </c>
      <c r="E63" s="37">
        <v>25991577.399999999</v>
      </c>
      <c r="F63" s="37">
        <f t="shared" si="5"/>
        <v>44247328.600000001</v>
      </c>
      <c r="G63" s="57">
        <f t="shared" si="6"/>
        <v>0.37004530509060035</v>
      </c>
      <c r="K63" s="12"/>
    </row>
    <row r="64" spans="2:11" s="4" customFormat="1" ht="24.75" customHeight="1" x14ac:dyDescent="0.25">
      <c r="B64" s="50" t="s">
        <v>96</v>
      </c>
      <c r="C64" s="37">
        <v>48204890</v>
      </c>
      <c r="D64" s="37">
        <v>66488922</v>
      </c>
      <c r="E64" s="37">
        <v>23318289.75</v>
      </c>
      <c r="F64" s="37">
        <f t="shared" si="5"/>
        <v>43170632.25</v>
      </c>
      <c r="G64" s="57">
        <f t="shared" si="6"/>
        <v>0.35070939712332833</v>
      </c>
    </row>
    <row r="65" spans="2:11" s="4" customFormat="1" ht="24.75" customHeight="1" x14ac:dyDescent="0.25">
      <c r="B65" s="50" t="s">
        <v>97</v>
      </c>
      <c r="C65" s="37">
        <v>68314509</v>
      </c>
      <c r="D65" s="37">
        <v>112438892</v>
      </c>
      <c r="E65" s="37">
        <v>36408020.890000001</v>
      </c>
      <c r="F65" s="37">
        <f t="shared" si="5"/>
        <v>76030871.109999999</v>
      </c>
      <c r="G65" s="57">
        <f t="shared" si="6"/>
        <v>0.32380273624539097</v>
      </c>
    </row>
    <row r="66" spans="2:11" s="4" customFormat="1" ht="24.75" customHeight="1" x14ac:dyDescent="0.25">
      <c r="B66" s="50" t="s">
        <v>98</v>
      </c>
      <c r="C66" s="37">
        <v>86632274</v>
      </c>
      <c r="D66" s="37">
        <v>104231151</v>
      </c>
      <c r="E66" s="37">
        <v>31841291.039999999</v>
      </c>
      <c r="F66" s="37">
        <f t="shared" si="5"/>
        <v>72389859.960000008</v>
      </c>
      <c r="G66" s="57">
        <f t="shared" si="6"/>
        <v>0.30548728220414645</v>
      </c>
    </row>
    <row r="67" spans="2:11" s="4" customFormat="1" ht="24.75" customHeight="1" x14ac:dyDescent="0.25">
      <c r="B67" s="50" t="s">
        <v>99</v>
      </c>
      <c r="C67" s="37">
        <v>16456437</v>
      </c>
      <c r="D67" s="37">
        <v>24504825</v>
      </c>
      <c r="E67" s="37">
        <v>7301310.0499999998</v>
      </c>
      <c r="F67" s="37">
        <f t="shared" si="5"/>
        <v>17203514.949999999</v>
      </c>
      <c r="G67" s="57">
        <f t="shared" si="6"/>
        <v>0.2979539764107681</v>
      </c>
    </row>
    <row r="68" spans="2:11" s="4" customFormat="1" ht="24.75" customHeight="1" x14ac:dyDescent="0.25">
      <c r="B68" s="50" t="s">
        <v>100</v>
      </c>
      <c r="C68" s="37">
        <v>30074384</v>
      </c>
      <c r="D68" s="37">
        <v>42487429</v>
      </c>
      <c r="E68" s="37">
        <v>15522164.560000001</v>
      </c>
      <c r="F68" s="37">
        <f t="shared" si="5"/>
        <v>26965264.439999998</v>
      </c>
      <c r="G68" s="57">
        <f t="shared" si="6"/>
        <v>0.36533546334375755</v>
      </c>
    </row>
    <row r="69" spans="2:11" s="4" customFormat="1" ht="24.75" customHeight="1" x14ac:dyDescent="0.25">
      <c r="B69" s="50" t="s">
        <v>101</v>
      </c>
      <c r="C69" s="37">
        <v>19461405</v>
      </c>
      <c r="D69" s="37">
        <v>29096471</v>
      </c>
      <c r="E69" s="37">
        <v>10509176.630000001</v>
      </c>
      <c r="F69" s="37">
        <f t="shared" si="5"/>
        <v>18587294.369999997</v>
      </c>
      <c r="G69" s="57">
        <f t="shared" si="6"/>
        <v>0.36118389168225934</v>
      </c>
    </row>
    <row r="70" spans="2:11" s="4" customFormat="1" ht="24.75" customHeight="1" x14ac:dyDescent="0.25">
      <c r="B70" s="50" t="s">
        <v>102</v>
      </c>
      <c r="C70" s="37">
        <v>12414785</v>
      </c>
      <c r="D70" s="37">
        <v>19086382</v>
      </c>
      <c r="E70" s="37">
        <v>6107664.6500000004</v>
      </c>
      <c r="F70" s="37">
        <f t="shared" si="5"/>
        <v>12978717.35</v>
      </c>
      <c r="G70" s="57">
        <f t="shared" si="6"/>
        <v>0.32000117413556955</v>
      </c>
    </row>
    <row r="71" spans="2:11" s="4" customFormat="1" ht="24.75" customHeight="1" x14ac:dyDescent="0.25">
      <c r="B71" s="50" t="s">
        <v>103</v>
      </c>
      <c r="C71" s="37">
        <v>42058622</v>
      </c>
      <c r="D71" s="37">
        <v>79774241</v>
      </c>
      <c r="E71" s="37">
        <v>28334624.010000002</v>
      </c>
      <c r="F71" s="37">
        <f t="shared" si="5"/>
        <v>51439616.989999995</v>
      </c>
      <c r="G71" s="57">
        <f t="shared" si="6"/>
        <v>0.35518512811673131</v>
      </c>
    </row>
    <row r="72" spans="2:11" s="4" customFormat="1" ht="30.75" customHeight="1" x14ac:dyDescent="0.2">
      <c r="B72" s="58"/>
      <c r="C72" s="59"/>
      <c r="D72" s="59"/>
      <c r="E72" s="59"/>
      <c r="F72" s="59"/>
      <c r="G72" s="60"/>
    </row>
    <row r="73" spans="2:11" s="4" customFormat="1" ht="21.75" customHeight="1" x14ac:dyDescent="0.25">
      <c r="B73" s="88" t="s">
        <v>39</v>
      </c>
      <c r="C73" s="88"/>
      <c r="D73" s="88"/>
      <c r="E73" s="88"/>
      <c r="F73" s="88"/>
      <c r="G73" s="88"/>
    </row>
    <row r="74" spans="2:11" s="4" customFormat="1" ht="19.5" customHeight="1" x14ac:dyDescent="0.25">
      <c r="B74" s="53" t="s">
        <v>3</v>
      </c>
      <c r="C74" s="54">
        <f>SUM(C76:C80)</f>
        <v>1990228043</v>
      </c>
      <c r="D74" s="54">
        <f t="shared" ref="D74:F74" si="7">SUM(D76:D80)</f>
        <v>2409733689</v>
      </c>
      <c r="E74" s="54">
        <f t="shared" si="7"/>
        <v>891471404</v>
      </c>
      <c r="F74" s="54">
        <f t="shared" si="7"/>
        <v>1518262285</v>
      </c>
      <c r="G74" s="55">
        <f>E74/D74</f>
        <v>0.36994602684496064</v>
      </c>
    </row>
    <row r="75" spans="2:11" s="4" customFormat="1" ht="27.75" customHeight="1" x14ac:dyDescent="0.25">
      <c r="B75" s="56" t="s">
        <v>21</v>
      </c>
      <c r="C75" s="56" t="s">
        <v>4</v>
      </c>
      <c r="D75" s="56" t="s">
        <v>5</v>
      </c>
      <c r="E75" s="56" t="s">
        <v>6</v>
      </c>
      <c r="F75" s="56" t="s">
        <v>45</v>
      </c>
      <c r="G75" s="56" t="s">
        <v>7</v>
      </c>
    </row>
    <row r="76" spans="2:11" s="4" customFormat="1" ht="21.75" customHeight="1" x14ac:dyDescent="0.25">
      <c r="B76" s="77" t="s">
        <v>22</v>
      </c>
      <c r="C76" s="37">
        <v>1878096294</v>
      </c>
      <c r="D76" s="37">
        <v>2158637622</v>
      </c>
      <c r="E76" s="37">
        <v>810391314</v>
      </c>
      <c r="F76" s="37">
        <f>+D76-E76</f>
        <v>1348246308</v>
      </c>
      <c r="G76" s="79">
        <f>E76/D76</f>
        <v>0.37541795146198004</v>
      </c>
    </row>
    <row r="77" spans="2:11" s="4" customFormat="1" ht="21.75" customHeight="1" x14ac:dyDescent="0.25">
      <c r="B77" s="50" t="s">
        <v>25</v>
      </c>
      <c r="C77" s="37">
        <v>9869154</v>
      </c>
      <c r="D77" s="37">
        <v>20523837</v>
      </c>
      <c r="E77" s="37">
        <v>4925512</v>
      </c>
      <c r="F77" s="37">
        <f t="shared" ref="F77:F80" si="8">+D77-E77</f>
        <v>15598325</v>
      </c>
      <c r="G77" s="57">
        <f>E77/D77</f>
        <v>0.23998982256582918</v>
      </c>
    </row>
    <row r="78" spans="2:11" s="4" customFormat="1" ht="21.75" customHeight="1" x14ac:dyDescent="0.25">
      <c r="B78" s="50" t="s">
        <v>28</v>
      </c>
      <c r="C78" s="37">
        <v>40091954</v>
      </c>
      <c r="D78" s="37">
        <v>62143471</v>
      </c>
      <c r="E78" s="37">
        <v>39436783</v>
      </c>
      <c r="F78" s="37">
        <f t="shared" si="8"/>
        <v>22706688</v>
      </c>
      <c r="G78" s="57">
        <f>E78/D78</f>
        <v>0.63460863008440582</v>
      </c>
    </row>
    <row r="79" spans="2:11" s="4" customFormat="1" ht="21.75" customHeight="1" x14ac:dyDescent="0.25">
      <c r="B79" s="50" t="s">
        <v>23</v>
      </c>
      <c r="C79" s="37">
        <v>2146353</v>
      </c>
      <c r="D79" s="37">
        <v>74955935</v>
      </c>
      <c r="E79" s="37">
        <v>15895112</v>
      </c>
      <c r="F79" s="37">
        <f t="shared" si="8"/>
        <v>59060823</v>
      </c>
      <c r="G79" s="57">
        <f>E79/D79</f>
        <v>0.21205941864376718</v>
      </c>
      <c r="I79" s="12"/>
      <c r="K79" s="12"/>
    </row>
    <row r="80" spans="2:11" s="4" customFormat="1" ht="21.75" customHeight="1" x14ac:dyDescent="0.25">
      <c r="B80" s="77" t="s">
        <v>24</v>
      </c>
      <c r="C80" s="37">
        <v>60024288</v>
      </c>
      <c r="D80" s="37">
        <v>93472824</v>
      </c>
      <c r="E80" s="37">
        <v>20822683</v>
      </c>
      <c r="F80" s="37">
        <f t="shared" si="8"/>
        <v>72650141</v>
      </c>
      <c r="G80" s="57">
        <f>E80/D80</f>
        <v>0.22276723981293214</v>
      </c>
    </row>
    <row r="81" spans="2:7" s="4" customFormat="1" ht="23.25" customHeight="1" x14ac:dyDescent="0.15">
      <c r="B81" s="13"/>
      <c r="C81" s="11"/>
      <c r="D81" s="11"/>
      <c r="E81" s="11"/>
      <c r="F81" s="11"/>
      <c r="G81" s="18"/>
    </row>
    <row r="82" spans="2:7" s="4" customFormat="1" ht="25.5" customHeight="1" x14ac:dyDescent="0.25">
      <c r="B82" s="88" t="s">
        <v>40</v>
      </c>
      <c r="C82" s="88"/>
      <c r="D82" s="88"/>
      <c r="E82" s="88"/>
      <c r="F82" s="88"/>
      <c r="G82" s="88"/>
    </row>
    <row r="83" spans="2:7" s="4" customFormat="1" ht="19.5" customHeight="1" x14ac:dyDescent="0.25">
      <c r="B83" s="53" t="s">
        <v>3</v>
      </c>
      <c r="C83" s="54">
        <f>SUM(C85:C105)</f>
        <v>1990228043</v>
      </c>
      <c r="D83" s="54">
        <f t="shared" ref="D83:F83" si="9">SUM(D85:D105)</f>
        <v>2409733689</v>
      </c>
      <c r="E83" s="54">
        <f t="shared" si="9"/>
        <v>891471407</v>
      </c>
      <c r="F83" s="54">
        <f t="shared" si="9"/>
        <v>1518262282</v>
      </c>
      <c r="G83" s="55">
        <f>E83/D83</f>
        <v>0.36994602808991145</v>
      </c>
    </row>
    <row r="84" spans="2:7" s="4" customFormat="1" ht="27" customHeight="1" x14ac:dyDescent="0.25">
      <c r="B84" s="56" t="s">
        <v>26</v>
      </c>
      <c r="C84" s="56" t="s">
        <v>4</v>
      </c>
      <c r="D84" s="56" t="s">
        <v>5</v>
      </c>
      <c r="E84" s="56" t="s">
        <v>6</v>
      </c>
      <c r="F84" s="56" t="s">
        <v>45</v>
      </c>
      <c r="G84" s="56" t="s">
        <v>7</v>
      </c>
    </row>
    <row r="85" spans="2:7" s="4" customFormat="1" ht="24" customHeight="1" x14ac:dyDescent="0.25">
      <c r="B85" s="50" t="s">
        <v>48</v>
      </c>
      <c r="C85" s="37">
        <v>46890836</v>
      </c>
      <c r="D85" s="37">
        <v>67294100</v>
      </c>
      <c r="E85" s="37">
        <v>13403440</v>
      </c>
      <c r="F85" s="37">
        <f>+D85-E85</f>
        <v>53890660</v>
      </c>
      <c r="G85" s="57">
        <f>E85/D85</f>
        <v>0.19917704523873564</v>
      </c>
    </row>
    <row r="86" spans="2:7" s="4" customFormat="1" ht="24" customHeight="1" x14ac:dyDescent="0.25">
      <c r="B86" s="50" t="s">
        <v>49</v>
      </c>
      <c r="C86" s="37">
        <v>2134963</v>
      </c>
      <c r="D86" s="37">
        <v>7014370</v>
      </c>
      <c r="E86" s="37">
        <v>1666197</v>
      </c>
      <c r="F86" s="37">
        <f t="shared" ref="F86:F105" si="10">+D86-E86</f>
        <v>5348173</v>
      </c>
      <c r="G86" s="57">
        <f t="shared" ref="G86:G105" si="11">E86/D86</f>
        <v>0.23754050613241104</v>
      </c>
    </row>
    <row r="87" spans="2:7" s="4" customFormat="1" ht="24" customHeight="1" x14ac:dyDescent="0.25">
      <c r="B87" s="50" t="s">
        <v>50</v>
      </c>
      <c r="C87" s="37">
        <v>388508</v>
      </c>
      <c r="D87" s="37">
        <v>1954919</v>
      </c>
      <c r="E87" s="37">
        <v>234256</v>
      </c>
      <c r="F87" s="37">
        <f t="shared" si="10"/>
        <v>1720663</v>
      </c>
      <c r="G87" s="57">
        <f t="shared" si="11"/>
        <v>0.11982900570304959</v>
      </c>
    </row>
    <row r="88" spans="2:7" s="4" customFormat="1" ht="24" customHeight="1" x14ac:dyDescent="0.25">
      <c r="B88" s="50" t="s">
        <v>51</v>
      </c>
      <c r="C88" s="37">
        <v>78624</v>
      </c>
      <c r="D88" s="37">
        <v>189185</v>
      </c>
      <c r="E88" s="37">
        <v>55851</v>
      </c>
      <c r="F88" s="37">
        <f t="shared" si="10"/>
        <v>133334</v>
      </c>
      <c r="G88" s="57">
        <f t="shared" si="11"/>
        <v>0.29521896556280891</v>
      </c>
    </row>
    <row r="89" spans="2:7" s="4" customFormat="1" ht="24" customHeight="1" x14ac:dyDescent="0.25">
      <c r="B89" s="50" t="s">
        <v>52</v>
      </c>
      <c r="C89" s="37">
        <v>73212</v>
      </c>
      <c r="D89" s="37">
        <v>332546</v>
      </c>
      <c r="E89" s="37">
        <v>52821</v>
      </c>
      <c r="F89" s="37">
        <f t="shared" si="10"/>
        <v>279725</v>
      </c>
      <c r="G89" s="57">
        <f t="shared" si="11"/>
        <v>0.15883817577117151</v>
      </c>
    </row>
    <row r="90" spans="2:7" s="4" customFormat="1" ht="24" customHeight="1" x14ac:dyDescent="0.25">
      <c r="B90" s="50" t="s">
        <v>53</v>
      </c>
      <c r="C90" s="37">
        <v>8878884</v>
      </c>
      <c r="D90" s="37">
        <v>20210710</v>
      </c>
      <c r="E90" s="37">
        <v>4255454</v>
      </c>
      <c r="F90" s="37">
        <f t="shared" si="10"/>
        <v>15955256</v>
      </c>
      <c r="G90" s="57">
        <f t="shared" si="11"/>
        <v>0.21055440407585879</v>
      </c>
    </row>
    <row r="91" spans="2:7" s="4" customFormat="1" ht="24" customHeight="1" x14ac:dyDescent="0.25">
      <c r="B91" s="50" t="s">
        <v>54</v>
      </c>
      <c r="C91" s="37">
        <v>49443</v>
      </c>
      <c r="D91" s="37">
        <v>233186</v>
      </c>
      <c r="E91" s="37">
        <v>36295</v>
      </c>
      <c r="F91" s="37">
        <f t="shared" si="10"/>
        <v>196891</v>
      </c>
      <c r="G91" s="57">
        <f t="shared" si="11"/>
        <v>0.15564828077157292</v>
      </c>
    </row>
    <row r="92" spans="2:7" s="4" customFormat="1" ht="24" customHeight="1" x14ac:dyDescent="0.25">
      <c r="B92" s="50" t="s">
        <v>55</v>
      </c>
      <c r="C92" s="37">
        <v>1441</v>
      </c>
      <c r="D92" s="37">
        <v>599681</v>
      </c>
      <c r="E92" s="37">
        <v>26822</v>
      </c>
      <c r="F92" s="37">
        <f t="shared" si="10"/>
        <v>572859</v>
      </c>
      <c r="G92" s="57">
        <f t="shared" si="11"/>
        <v>4.4727113248543809E-2</v>
      </c>
    </row>
    <row r="93" spans="2:7" s="4" customFormat="1" ht="24" customHeight="1" x14ac:dyDescent="0.25">
      <c r="B93" s="50" t="s">
        <v>56</v>
      </c>
      <c r="C93" s="37">
        <v>12030</v>
      </c>
      <c r="D93" s="37">
        <v>866218</v>
      </c>
      <c r="E93" s="37">
        <v>90401</v>
      </c>
      <c r="F93" s="37">
        <f t="shared" si="10"/>
        <v>775817</v>
      </c>
      <c r="G93" s="57">
        <f t="shared" si="11"/>
        <v>0.10436287401093028</v>
      </c>
    </row>
    <row r="94" spans="2:7" s="4" customFormat="1" ht="24" customHeight="1" x14ac:dyDescent="0.25">
      <c r="B94" s="50" t="s">
        <v>57</v>
      </c>
      <c r="C94" s="37">
        <v>3564</v>
      </c>
      <c r="D94" s="37">
        <v>7564</v>
      </c>
      <c r="E94" s="37">
        <v>5030</v>
      </c>
      <c r="F94" s="37">
        <f t="shared" si="10"/>
        <v>2534</v>
      </c>
      <c r="G94" s="57">
        <f t="shared" si="11"/>
        <v>0.66499206768905339</v>
      </c>
    </row>
    <row r="95" spans="2:7" s="4" customFormat="1" ht="24" customHeight="1" x14ac:dyDescent="0.25">
      <c r="B95" s="50" t="s">
        <v>58</v>
      </c>
      <c r="C95" s="37">
        <v>36387504</v>
      </c>
      <c r="D95" s="37">
        <v>41816557</v>
      </c>
      <c r="E95" s="37">
        <v>3415378</v>
      </c>
      <c r="F95" s="37">
        <f t="shared" si="10"/>
        <v>38401179</v>
      </c>
      <c r="G95" s="57">
        <f t="shared" si="11"/>
        <v>8.1675256047502906E-2</v>
      </c>
    </row>
    <row r="96" spans="2:7" s="4" customFormat="1" ht="24" customHeight="1" x14ac:dyDescent="0.25">
      <c r="B96" s="50" t="s">
        <v>59</v>
      </c>
      <c r="C96" s="37">
        <v>0</v>
      </c>
      <c r="D96" s="37">
        <v>1799238</v>
      </c>
      <c r="E96" s="37">
        <v>558602</v>
      </c>
      <c r="F96" s="37">
        <f t="shared" si="10"/>
        <v>1240636</v>
      </c>
      <c r="G96" s="57">
        <f t="shared" si="11"/>
        <v>0.31046587499819367</v>
      </c>
    </row>
    <row r="97" spans="2:7" s="4" customFormat="1" ht="24" customHeight="1" x14ac:dyDescent="0.25">
      <c r="B97" s="50" t="s">
        <v>60</v>
      </c>
      <c r="C97" s="37">
        <v>1156446</v>
      </c>
      <c r="D97" s="37">
        <v>2580763</v>
      </c>
      <c r="E97" s="37">
        <v>815914</v>
      </c>
      <c r="F97" s="37">
        <f t="shared" si="10"/>
        <v>1764849</v>
      </c>
      <c r="G97" s="57">
        <f t="shared" si="11"/>
        <v>0.31615223869840042</v>
      </c>
    </row>
    <row r="98" spans="2:7" s="4" customFormat="1" ht="24" customHeight="1" x14ac:dyDescent="0.25">
      <c r="B98" s="50" t="s">
        <v>61</v>
      </c>
      <c r="C98" s="37">
        <v>207513</v>
      </c>
      <c r="D98" s="37">
        <v>14030387</v>
      </c>
      <c r="E98" s="37">
        <v>117748</v>
      </c>
      <c r="F98" s="37">
        <f t="shared" si="10"/>
        <v>13912639</v>
      </c>
      <c r="G98" s="57">
        <f t="shared" si="11"/>
        <v>8.392355820263547E-3</v>
      </c>
    </row>
    <row r="99" spans="2:7" s="4" customFormat="1" ht="24" customHeight="1" x14ac:dyDescent="0.25">
      <c r="B99" s="50" t="s">
        <v>62</v>
      </c>
      <c r="C99" s="37">
        <v>18940</v>
      </c>
      <c r="D99" s="37">
        <v>14326</v>
      </c>
      <c r="E99" s="37">
        <v>10070</v>
      </c>
      <c r="F99" s="37">
        <f t="shared" si="10"/>
        <v>4256</v>
      </c>
      <c r="G99" s="57">
        <f t="shared" si="11"/>
        <v>0.70291777188328908</v>
      </c>
    </row>
    <row r="100" spans="2:7" s="4" customFormat="1" ht="24" customHeight="1" x14ac:dyDescent="0.25">
      <c r="B100" s="50" t="s">
        <v>63</v>
      </c>
      <c r="C100" s="37">
        <v>508153979</v>
      </c>
      <c r="D100" s="37">
        <v>735975331</v>
      </c>
      <c r="E100" s="37">
        <v>254144343</v>
      </c>
      <c r="F100" s="37">
        <f t="shared" si="10"/>
        <v>481830988</v>
      </c>
      <c r="G100" s="57">
        <f t="shared" si="11"/>
        <v>0.34531638805703396</v>
      </c>
    </row>
    <row r="101" spans="2:7" s="4" customFormat="1" ht="24" customHeight="1" x14ac:dyDescent="0.25">
      <c r="B101" s="50" t="s">
        <v>64</v>
      </c>
      <c r="C101" s="37">
        <v>19830</v>
      </c>
      <c r="D101" s="37">
        <v>42830</v>
      </c>
      <c r="E101" s="37">
        <v>12750</v>
      </c>
      <c r="F101" s="37">
        <f t="shared" si="10"/>
        <v>30080</v>
      </c>
      <c r="G101" s="57">
        <f t="shared" si="11"/>
        <v>0.29768853607284612</v>
      </c>
    </row>
    <row r="102" spans="2:7" s="4" customFormat="1" ht="24" customHeight="1" x14ac:dyDescent="0.25">
      <c r="B102" s="50" t="s">
        <v>65</v>
      </c>
      <c r="C102" s="37">
        <v>1246283895</v>
      </c>
      <c r="D102" s="37">
        <v>1361963068</v>
      </c>
      <c r="E102" s="37">
        <v>558009534</v>
      </c>
      <c r="F102" s="37">
        <f t="shared" si="10"/>
        <v>803953534</v>
      </c>
      <c r="G102" s="57">
        <f t="shared" si="11"/>
        <v>0.40970973964765395</v>
      </c>
    </row>
    <row r="103" spans="2:7" s="4" customFormat="1" ht="24" customHeight="1" x14ac:dyDescent="0.25">
      <c r="B103" s="50" t="s">
        <v>66</v>
      </c>
      <c r="C103" s="37">
        <v>2552995</v>
      </c>
      <c r="D103" s="37">
        <v>2898278</v>
      </c>
      <c r="E103" s="37">
        <v>686349</v>
      </c>
      <c r="F103" s="37">
        <f t="shared" si="10"/>
        <v>2211929</v>
      </c>
      <c r="G103" s="57">
        <f t="shared" si="11"/>
        <v>0.23681268670569214</v>
      </c>
    </row>
    <row r="104" spans="2:7" s="4" customFormat="1" ht="24" customHeight="1" x14ac:dyDescent="0.25">
      <c r="B104" s="50" t="s">
        <v>67</v>
      </c>
      <c r="C104" s="37">
        <v>81441966</v>
      </c>
      <c r="D104" s="37">
        <v>85651733</v>
      </c>
      <c r="E104" s="37">
        <v>35904236</v>
      </c>
      <c r="F104" s="37">
        <f t="shared" si="10"/>
        <v>49747497</v>
      </c>
      <c r="G104" s="57">
        <f t="shared" si="11"/>
        <v>0.41918866953923745</v>
      </c>
    </row>
    <row r="105" spans="2:7" s="4" customFormat="1" ht="24" customHeight="1" x14ac:dyDescent="0.25">
      <c r="B105" s="50" t="s">
        <v>68</v>
      </c>
      <c r="C105" s="37">
        <v>55493470</v>
      </c>
      <c r="D105" s="37">
        <v>64258699</v>
      </c>
      <c r="E105" s="37">
        <v>17969916</v>
      </c>
      <c r="F105" s="37">
        <f t="shared" si="10"/>
        <v>46288783</v>
      </c>
      <c r="G105" s="57">
        <f t="shared" si="11"/>
        <v>0.27964954597042185</v>
      </c>
    </row>
    <row r="106" spans="2:7" s="4" customFormat="1" ht="26.25" customHeight="1" x14ac:dyDescent="0.2">
      <c r="B106" s="61"/>
      <c r="C106" s="62"/>
      <c r="D106" s="62"/>
      <c r="E106" s="63"/>
      <c r="F106" s="63"/>
      <c r="G106" s="64"/>
    </row>
    <row r="107" spans="2:7" s="4" customFormat="1" ht="26.25" customHeight="1" x14ac:dyDescent="0.25">
      <c r="B107" s="88" t="s">
        <v>42</v>
      </c>
      <c r="C107" s="88"/>
      <c r="D107" s="88"/>
      <c r="E107" s="88"/>
      <c r="F107" s="88"/>
      <c r="G107" s="88"/>
    </row>
    <row r="108" spans="2:7" s="4" customFormat="1" ht="21" customHeight="1" x14ac:dyDescent="0.25">
      <c r="B108" s="65" t="s">
        <v>27</v>
      </c>
      <c r="C108" s="66">
        <f>SUM(C110:C119)</f>
        <v>420149722</v>
      </c>
      <c r="D108" s="66">
        <f>SUM(D110:D119)</f>
        <v>864562319</v>
      </c>
      <c r="E108" s="66">
        <f>SUM(E110:E119)</f>
        <v>94226187</v>
      </c>
      <c r="F108" s="66">
        <f>SUM(F110:F119)</f>
        <v>770336132</v>
      </c>
      <c r="G108" s="67">
        <f>E108/D108</f>
        <v>0.10898715445867124</v>
      </c>
    </row>
    <row r="109" spans="2:7" s="4" customFormat="1" ht="29.25" customHeight="1" x14ac:dyDescent="0.25">
      <c r="B109" s="56" t="s">
        <v>20</v>
      </c>
      <c r="C109" s="56" t="s">
        <v>4</v>
      </c>
      <c r="D109" s="56" t="s">
        <v>5</v>
      </c>
      <c r="E109" s="56" t="s">
        <v>6</v>
      </c>
      <c r="F109" s="56" t="s">
        <v>45</v>
      </c>
      <c r="G109" s="56" t="s">
        <v>7</v>
      </c>
    </row>
    <row r="110" spans="2:7" s="4" customFormat="1" ht="26.25" customHeight="1" x14ac:dyDescent="0.25">
      <c r="B110" s="77" t="s">
        <v>72</v>
      </c>
      <c r="C110" s="37">
        <v>156758588</v>
      </c>
      <c r="D110" s="37">
        <v>307826123</v>
      </c>
      <c r="E110" s="37">
        <v>21584583</v>
      </c>
      <c r="F110" s="37">
        <f>+D110-E110</f>
        <v>286241540</v>
      </c>
      <c r="G110" s="57">
        <f>E110/D110</f>
        <v>7.0119399840539193E-2</v>
      </c>
    </row>
    <row r="111" spans="2:7" s="4" customFormat="1" ht="26.25" customHeight="1" x14ac:dyDescent="0.25">
      <c r="B111" s="77" t="s">
        <v>73</v>
      </c>
      <c r="C111" s="37">
        <v>49092375</v>
      </c>
      <c r="D111" s="37">
        <v>99168979</v>
      </c>
      <c r="E111" s="37">
        <v>4382980</v>
      </c>
      <c r="F111" s="37">
        <f t="shared" ref="F111:F119" si="12">+D111-E111</f>
        <v>94785999</v>
      </c>
      <c r="G111" s="57">
        <f t="shared" ref="G111:G119" si="13">E111/D111</f>
        <v>4.4197087074981378E-2</v>
      </c>
    </row>
    <row r="112" spans="2:7" s="4" customFormat="1" ht="26.25" customHeight="1" x14ac:dyDescent="0.25">
      <c r="B112" s="77" t="s">
        <v>74</v>
      </c>
      <c r="C112" s="37">
        <v>53107248</v>
      </c>
      <c r="D112" s="37">
        <v>169269245</v>
      </c>
      <c r="E112" s="37">
        <v>22320803</v>
      </c>
      <c r="F112" s="37">
        <f t="shared" si="12"/>
        <v>146948442</v>
      </c>
      <c r="G112" s="57">
        <f t="shared" si="13"/>
        <v>0.13186567353094769</v>
      </c>
    </row>
    <row r="113" spans="2:7" s="4" customFormat="1" ht="26.25" customHeight="1" x14ac:dyDescent="0.25">
      <c r="B113" s="50" t="s">
        <v>75</v>
      </c>
      <c r="C113" s="37">
        <v>78724112</v>
      </c>
      <c r="D113" s="37">
        <v>118710960</v>
      </c>
      <c r="E113" s="37">
        <v>9786007</v>
      </c>
      <c r="F113" s="37">
        <f t="shared" si="12"/>
        <v>108924953</v>
      </c>
      <c r="G113" s="57">
        <f t="shared" si="13"/>
        <v>8.2435581348175441E-2</v>
      </c>
    </row>
    <row r="114" spans="2:7" s="4" customFormat="1" ht="26.25" customHeight="1" x14ac:dyDescent="0.25">
      <c r="B114" s="50" t="s">
        <v>76</v>
      </c>
      <c r="C114" s="37">
        <v>35266806</v>
      </c>
      <c r="D114" s="37">
        <v>74763645</v>
      </c>
      <c r="E114" s="37">
        <v>25390327</v>
      </c>
      <c r="F114" s="37">
        <f t="shared" si="12"/>
        <v>49373318</v>
      </c>
      <c r="G114" s="57">
        <f t="shared" si="13"/>
        <v>0.33960793377583448</v>
      </c>
    </row>
    <row r="115" spans="2:7" s="4" customFormat="1" ht="26.25" customHeight="1" x14ac:dyDescent="0.25">
      <c r="B115" s="50" t="s">
        <v>77</v>
      </c>
      <c r="C115" s="37">
        <v>47200593</v>
      </c>
      <c r="D115" s="37">
        <v>63127112</v>
      </c>
      <c r="E115" s="37">
        <v>5673393</v>
      </c>
      <c r="F115" s="37">
        <f t="shared" si="12"/>
        <v>57453719</v>
      </c>
      <c r="G115" s="57">
        <f t="shared" si="13"/>
        <v>8.9872525769910089E-2</v>
      </c>
    </row>
    <row r="116" spans="2:7" s="4" customFormat="1" ht="26.25" customHeight="1" x14ac:dyDescent="0.25">
      <c r="B116" s="50" t="s">
        <v>93</v>
      </c>
      <c r="C116" s="37">
        <v>0</v>
      </c>
      <c r="D116" s="37">
        <v>17133404</v>
      </c>
      <c r="E116" s="37">
        <v>4028929</v>
      </c>
      <c r="F116" s="37">
        <f t="shared" si="12"/>
        <v>13104475</v>
      </c>
      <c r="G116" s="57">
        <f t="shared" si="13"/>
        <v>0.23515052817291882</v>
      </c>
    </row>
    <row r="117" spans="2:7" s="4" customFormat="1" ht="26.25" customHeight="1" x14ac:dyDescent="0.25">
      <c r="B117" s="50" t="s">
        <v>97</v>
      </c>
      <c r="C117" s="37">
        <v>0</v>
      </c>
      <c r="D117" s="37">
        <v>7379953</v>
      </c>
      <c r="E117" s="37">
        <v>926061</v>
      </c>
      <c r="F117" s="37">
        <f t="shared" si="12"/>
        <v>6453892</v>
      </c>
      <c r="G117" s="57">
        <f t="shared" si="13"/>
        <v>0.1254833194737148</v>
      </c>
    </row>
    <row r="118" spans="2:7" s="4" customFormat="1" ht="26.25" customHeight="1" x14ac:dyDescent="0.25">
      <c r="B118" s="50" t="s">
        <v>98</v>
      </c>
      <c r="C118" s="37">
        <v>0</v>
      </c>
      <c r="D118" s="37">
        <v>4177514</v>
      </c>
      <c r="E118" s="37">
        <v>133104</v>
      </c>
      <c r="F118" s="37">
        <f t="shared" si="12"/>
        <v>4044410</v>
      </c>
      <c r="G118" s="57">
        <f t="shared" si="13"/>
        <v>3.186201171318636E-2</v>
      </c>
    </row>
    <row r="119" spans="2:7" s="4" customFormat="1" ht="26.25" customHeight="1" x14ac:dyDescent="0.25">
      <c r="B119" s="50" t="s">
        <v>99</v>
      </c>
      <c r="C119" s="37">
        <v>0</v>
      </c>
      <c r="D119" s="37">
        <v>3005384</v>
      </c>
      <c r="E119" s="37">
        <v>0</v>
      </c>
      <c r="F119" s="37">
        <f t="shared" si="12"/>
        <v>3005384</v>
      </c>
      <c r="G119" s="57">
        <f t="shared" si="13"/>
        <v>0</v>
      </c>
    </row>
    <row r="120" spans="2:7" s="4" customFormat="1" ht="20.25" customHeight="1" x14ac:dyDescent="0.25">
      <c r="B120"/>
      <c r="C120"/>
      <c r="D120"/>
      <c r="E120"/>
      <c r="F120"/>
      <c r="G120"/>
    </row>
    <row r="121" spans="2:7" s="14" customFormat="1" ht="15" x14ac:dyDescent="0.25">
      <c r="B121"/>
      <c r="C121"/>
      <c r="D121"/>
      <c r="E121"/>
      <c r="F121"/>
      <c r="G121"/>
    </row>
    <row r="122" spans="2:7" s="14" customFormat="1" ht="27.75" customHeight="1" x14ac:dyDescent="0.2">
      <c r="B122" s="90" t="s">
        <v>43</v>
      </c>
      <c r="C122" s="91"/>
      <c r="D122" s="91"/>
      <c r="E122" s="91"/>
      <c r="F122" s="91"/>
      <c r="G122" s="92"/>
    </row>
    <row r="123" spans="2:7" s="14" customFormat="1" ht="18" customHeight="1" x14ac:dyDescent="0.2">
      <c r="B123" s="65" t="s">
        <v>27</v>
      </c>
      <c r="C123" s="66">
        <f>SUM(C125:C127)</f>
        <v>420149722</v>
      </c>
      <c r="D123" s="66">
        <f>SUM(D125:D127)</f>
        <v>864562319</v>
      </c>
      <c r="E123" s="66">
        <f>SUM(E125:E127)</f>
        <v>94226189</v>
      </c>
      <c r="F123" s="66">
        <f>SUM(F125:F127)</f>
        <v>770336130</v>
      </c>
      <c r="G123" s="67">
        <f>E123/D123</f>
        <v>0.10898715677198048</v>
      </c>
    </row>
    <row r="124" spans="2:7" ht="29.25" customHeight="1" x14ac:dyDescent="0.15">
      <c r="B124" s="56" t="s">
        <v>21</v>
      </c>
      <c r="C124" s="56" t="s">
        <v>4</v>
      </c>
      <c r="D124" s="56" t="s">
        <v>5</v>
      </c>
      <c r="E124" s="56" t="s">
        <v>6</v>
      </c>
      <c r="F124" s="56" t="s">
        <v>45</v>
      </c>
      <c r="G124" s="56" t="s">
        <v>7</v>
      </c>
    </row>
    <row r="125" spans="2:7" s="15" customFormat="1" ht="27.75" customHeight="1" x14ac:dyDescent="0.25">
      <c r="B125" s="50" t="s">
        <v>69</v>
      </c>
      <c r="C125" s="37">
        <v>108470177</v>
      </c>
      <c r="D125" s="37">
        <v>127691961</v>
      </c>
      <c r="E125" s="37">
        <v>26542709</v>
      </c>
      <c r="F125" s="37">
        <f>+D125-E125</f>
        <v>101149252</v>
      </c>
      <c r="G125" s="57">
        <f>E125/D125</f>
        <v>0.20786515292062904</v>
      </c>
    </row>
    <row r="126" spans="2:7" s="15" customFormat="1" ht="27.75" customHeight="1" x14ac:dyDescent="0.25">
      <c r="B126" s="50" t="s">
        <v>70</v>
      </c>
      <c r="C126" s="37">
        <v>0</v>
      </c>
      <c r="D126" s="37">
        <v>251399966</v>
      </c>
      <c r="E126" s="37">
        <v>18130212</v>
      </c>
      <c r="F126" s="37">
        <f t="shared" ref="F126:F127" si="14">+D126-E126</f>
        <v>233269754</v>
      </c>
      <c r="G126" s="57">
        <f>E126/D126</f>
        <v>7.2117002593389379E-2</v>
      </c>
    </row>
    <row r="127" spans="2:7" s="15" customFormat="1" ht="27.75" customHeight="1" x14ac:dyDescent="0.25">
      <c r="B127" s="50" t="s">
        <v>71</v>
      </c>
      <c r="C127" s="37">
        <v>311679545</v>
      </c>
      <c r="D127" s="37">
        <v>485470392</v>
      </c>
      <c r="E127" s="37">
        <v>49553268</v>
      </c>
      <c r="F127" s="37">
        <f t="shared" si="14"/>
        <v>435917124</v>
      </c>
      <c r="G127" s="57">
        <f>E127/D127</f>
        <v>0.1020726882969209</v>
      </c>
    </row>
    <row r="128" spans="2:7" s="15" customFormat="1" ht="11.25" customHeight="1" x14ac:dyDescent="0.25">
      <c r="B128" s="68"/>
      <c r="C128" s="69"/>
      <c r="D128" s="70"/>
      <c r="E128" s="69"/>
      <c r="F128" s="69"/>
      <c r="G128" s="71"/>
    </row>
    <row r="129" spans="2:7" ht="27" customHeight="1" x14ac:dyDescent="0.15">
      <c r="B129" s="93" t="s">
        <v>44</v>
      </c>
      <c r="C129" s="93"/>
      <c r="D129" s="93"/>
      <c r="E129" s="93"/>
      <c r="F129" s="93"/>
      <c r="G129" s="93"/>
    </row>
    <row r="130" spans="2:7" ht="23.25" customHeight="1" x14ac:dyDescent="0.15">
      <c r="B130" s="65" t="s">
        <v>3</v>
      </c>
      <c r="C130" s="66">
        <f>SUM(C132:C146)</f>
        <v>420149722</v>
      </c>
      <c r="D130" s="66">
        <f t="shared" ref="D130:F130" si="15">SUM(D132:D146)</f>
        <v>864562319</v>
      </c>
      <c r="E130" s="66">
        <f t="shared" si="15"/>
        <v>94226189</v>
      </c>
      <c r="F130" s="66">
        <f t="shared" si="15"/>
        <v>770336130</v>
      </c>
      <c r="G130" s="67">
        <f>E130/D130</f>
        <v>0.10898715677198048</v>
      </c>
    </row>
    <row r="131" spans="2:7" ht="30" customHeight="1" x14ac:dyDescent="0.15">
      <c r="B131" s="56" t="s">
        <v>26</v>
      </c>
      <c r="C131" s="56" t="s">
        <v>4</v>
      </c>
      <c r="D131" s="56" t="s">
        <v>5</v>
      </c>
      <c r="E131" s="56" t="s">
        <v>6</v>
      </c>
      <c r="F131" s="56" t="s">
        <v>45</v>
      </c>
      <c r="G131" s="56" t="s">
        <v>7</v>
      </c>
    </row>
    <row r="132" spans="2:7" ht="25.5" customHeight="1" x14ac:dyDescent="0.15">
      <c r="B132" s="77" t="s">
        <v>48</v>
      </c>
      <c r="C132" s="37">
        <v>13734581</v>
      </c>
      <c r="D132" s="37">
        <v>19805521</v>
      </c>
      <c r="E132" s="37">
        <v>965543</v>
      </c>
      <c r="F132" s="37">
        <f>+D132-E132</f>
        <v>18839978</v>
      </c>
      <c r="G132" s="57">
        <f>E132/D132</f>
        <v>4.8751204272788382E-2</v>
      </c>
    </row>
    <row r="133" spans="2:7" ht="25.5" customHeight="1" x14ac:dyDescent="0.15">
      <c r="B133" s="50" t="s">
        <v>49</v>
      </c>
      <c r="C133" s="37">
        <v>0</v>
      </c>
      <c r="D133" s="37">
        <v>14321999</v>
      </c>
      <c r="E133" s="37">
        <v>0</v>
      </c>
      <c r="F133" s="37">
        <f t="shared" ref="F133:F146" si="16">+D133-E133</f>
        <v>14321999</v>
      </c>
      <c r="G133" s="57">
        <f t="shared" ref="G133:G146" si="17">E133/D133</f>
        <v>0</v>
      </c>
    </row>
    <row r="134" spans="2:7" ht="25.5" customHeight="1" x14ac:dyDescent="0.15">
      <c r="B134" s="50" t="s">
        <v>50</v>
      </c>
      <c r="C134" s="37">
        <v>0</v>
      </c>
      <c r="D134" s="37">
        <v>35000</v>
      </c>
      <c r="E134" s="37">
        <v>0</v>
      </c>
      <c r="F134" s="37">
        <f t="shared" si="16"/>
        <v>35000</v>
      </c>
      <c r="G134" s="57">
        <f t="shared" si="17"/>
        <v>0</v>
      </c>
    </row>
    <row r="135" spans="2:7" ht="25.5" customHeight="1" x14ac:dyDescent="0.15">
      <c r="B135" s="50" t="s">
        <v>52</v>
      </c>
      <c r="C135" s="37">
        <v>0</v>
      </c>
      <c r="D135" s="37">
        <v>956545</v>
      </c>
      <c r="E135" s="37">
        <v>0</v>
      </c>
      <c r="F135" s="37">
        <f t="shared" si="16"/>
        <v>956545</v>
      </c>
      <c r="G135" s="57">
        <f t="shared" si="17"/>
        <v>0</v>
      </c>
    </row>
    <row r="136" spans="2:7" ht="25.5" customHeight="1" x14ac:dyDescent="0.15">
      <c r="B136" s="50" t="s">
        <v>53</v>
      </c>
      <c r="C136" s="37">
        <v>42504241</v>
      </c>
      <c r="D136" s="37">
        <v>66979684</v>
      </c>
      <c r="E136" s="37">
        <v>5913837</v>
      </c>
      <c r="F136" s="37">
        <f t="shared" si="16"/>
        <v>61065847</v>
      </c>
      <c r="G136" s="57">
        <f t="shared" si="17"/>
        <v>8.8292996425602718E-2</v>
      </c>
    </row>
    <row r="137" spans="2:7" ht="25.5" customHeight="1" x14ac:dyDescent="0.15">
      <c r="B137" s="50" t="s">
        <v>54</v>
      </c>
      <c r="C137" s="37">
        <v>8557479</v>
      </c>
      <c r="D137" s="37">
        <v>7956472</v>
      </c>
      <c r="E137" s="37">
        <v>667494</v>
      </c>
      <c r="F137" s="37">
        <f t="shared" si="16"/>
        <v>7288978</v>
      </c>
      <c r="G137" s="57">
        <f t="shared" si="17"/>
        <v>8.3893212971779457E-2</v>
      </c>
    </row>
    <row r="138" spans="2:7" ht="25.5" customHeight="1" x14ac:dyDescent="0.15">
      <c r="B138" s="50" t="s">
        <v>55</v>
      </c>
      <c r="C138" s="37">
        <v>2801684</v>
      </c>
      <c r="D138" s="37">
        <v>7493315</v>
      </c>
      <c r="E138" s="37">
        <v>512643</v>
      </c>
      <c r="F138" s="37">
        <f t="shared" si="16"/>
        <v>6980672</v>
      </c>
      <c r="G138" s="57">
        <f t="shared" si="17"/>
        <v>6.8413379125260312E-2</v>
      </c>
    </row>
    <row r="139" spans="2:7" ht="25.5" customHeight="1" x14ac:dyDescent="0.15">
      <c r="B139" s="50" t="s">
        <v>57</v>
      </c>
      <c r="C139" s="37">
        <v>0</v>
      </c>
      <c r="D139" s="37">
        <v>818927</v>
      </c>
      <c r="E139" s="37">
        <v>0</v>
      </c>
      <c r="F139" s="37">
        <f t="shared" si="16"/>
        <v>818927</v>
      </c>
      <c r="G139" s="57">
        <f t="shared" si="17"/>
        <v>0</v>
      </c>
    </row>
    <row r="140" spans="2:7" ht="25.5" customHeight="1" x14ac:dyDescent="0.15">
      <c r="B140" s="50" t="s">
        <v>58</v>
      </c>
      <c r="C140" s="37">
        <v>99111373</v>
      </c>
      <c r="D140" s="37">
        <v>235401296</v>
      </c>
      <c r="E140" s="37">
        <v>18945529</v>
      </c>
      <c r="F140" s="37">
        <f t="shared" si="16"/>
        <v>216455767</v>
      </c>
      <c r="G140" s="57">
        <f t="shared" si="17"/>
        <v>8.0481838128877589E-2</v>
      </c>
    </row>
    <row r="141" spans="2:7" ht="25.5" customHeight="1" x14ac:dyDescent="0.15">
      <c r="B141" s="50" t="s">
        <v>60</v>
      </c>
      <c r="C141" s="37">
        <v>4000000</v>
      </c>
      <c r="D141" s="37">
        <v>4221214</v>
      </c>
      <c r="E141" s="37">
        <v>1608610</v>
      </c>
      <c r="F141" s="37">
        <f t="shared" si="16"/>
        <v>2612604</v>
      </c>
      <c r="G141" s="57">
        <f t="shared" si="17"/>
        <v>0.38107757626123667</v>
      </c>
    </row>
    <row r="142" spans="2:7" ht="25.5" customHeight="1" x14ac:dyDescent="0.15">
      <c r="B142" s="50" t="s">
        <v>61</v>
      </c>
      <c r="C142" s="37">
        <v>49082406</v>
      </c>
      <c r="D142" s="37">
        <v>70161944</v>
      </c>
      <c r="E142" s="37">
        <v>7723286</v>
      </c>
      <c r="F142" s="37">
        <f t="shared" si="16"/>
        <v>62438658</v>
      </c>
      <c r="G142" s="57">
        <f t="shared" si="17"/>
        <v>0.11007799327795137</v>
      </c>
    </row>
    <row r="143" spans="2:7" ht="25.5" customHeight="1" x14ac:dyDescent="0.15">
      <c r="B143" s="50" t="s">
        <v>63</v>
      </c>
      <c r="C143" s="37">
        <v>89984388</v>
      </c>
      <c r="D143" s="37">
        <v>273035533</v>
      </c>
      <c r="E143" s="37">
        <v>44226607</v>
      </c>
      <c r="F143" s="37">
        <f t="shared" si="16"/>
        <v>228808926</v>
      </c>
      <c r="G143" s="57">
        <f t="shared" si="17"/>
        <v>0.16198114038146089</v>
      </c>
    </row>
    <row r="144" spans="2:7" ht="25.5" customHeight="1" x14ac:dyDescent="0.15">
      <c r="B144" s="50" t="s">
        <v>64</v>
      </c>
      <c r="C144" s="37">
        <v>0</v>
      </c>
      <c r="D144" s="37">
        <v>1865001</v>
      </c>
      <c r="E144" s="37">
        <v>0</v>
      </c>
      <c r="F144" s="37">
        <f t="shared" si="16"/>
        <v>1865001</v>
      </c>
      <c r="G144" s="57">
        <f t="shared" si="17"/>
        <v>0</v>
      </c>
    </row>
    <row r="145" spans="2:7" ht="25.5" customHeight="1" x14ac:dyDescent="0.15">
      <c r="B145" s="50" t="s">
        <v>65</v>
      </c>
      <c r="C145" s="37">
        <v>110373570</v>
      </c>
      <c r="D145" s="37">
        <v>161259868</v>
      </c>
      <c r="E145" s="37">
        <v>13662640</v>
      </c>
      <c r="F145" s="37">
        <f t="shared" si="16"/>
        <v>147597228</v>
      </c>
      <c r="G145" s="57">
        <f t="shared" si="17"/>
        <v>8.4724365519138339E-2</v>
      </c>
    </row>
    <row r="146" spans="2:7" ht="25.5" customHeight="1" x14ac:dyDescent="0.15">
      <c r="B146" s="50" t="s">
        <v>66</v>
      </c>
      <c r="C146" s="37">
        <v>0</v>
      </c>
      <c r="D146" s="37">
        <v>250000</v>
      </c>
      <c r="E146" s="37">
        <v>0</v>
      </c>
      <c r="F146" s="37">
        <f t="shared" si="16"/>
        <v>250000</v>
      </c>
      <c r="G146" s="57">
        <f t="shared" si="17"/>
        <v>0</v>
      </c>
    </row>
    <row r="147" spans="2:7" ht="25.5" customHeight="1" x14ac:dyDescent="0.15">
      <c r="B147" s="7"/>
      <c r="C147" s="75"/>
      <c r="D147" s="75"/>
      <c r="E147" s="75"/>
      <c r="F147" s="75"/>
      <c r="G147" s="76"/>
    </row>
    <row r="148" spans="2:7" ht="36" customHeight="1" x14ac:dyDescent="0.25">
      <c r="B148" s="19"/>
      <c r="C148" s="20"/>
      <c r="D148" s="21"/>
      <c r="E148" s="20"/>
      <c r="F148" s="20"/>
      <c r="G148" s="22"/>
    </row>
    <row r="149" spans="2:7" ht="33.75" customHeight="1" x14ac:dyDescent="0.15">
      <c r="B149" s="94" t="s">
        <v>36</v>
      </c>
      <c r="C149" s="94"/>
      <c r="D149" s="94"/>
      <c r="E149" s="20"/>
      <c r="F149" s="20"/>
      <c r="G149" s="22"/>
    </row>
    <row r="150" spans="2:7" ht="24.75" customHeight="1" x14ac:dyDescent="0.15">
      <c r="B150" s="85" t="s">
        <v>30</v>
      </c>
      <c r="C150" s="85"/>
      <c r="D150" s="85"/>
      <c r="E150" s="1"/>
      <c r="F150" s="1"/>
      <c r="G150" s="1"/>
    </row>
    <row r="151" spans="2:7" ht="32.25" customHeight="1" x14ac:dyDescent="0.15">
      <c r="B151" s="72" t="s">
        <v>3</v>
      </c>
      <c r="C151" s="73">
        <v>864562319</v>
      </c>
      <c r="D151" s="73">
        <f>SUM(D153:D157)</f>
        <v>94226189</v>
      </c>
    </row>
    <row r="152" spans="2:7" ht="21.75" customHeight="1" x14ac:dyDescent="0.15">
      <c r="B152" s="56" t="s">
        <v>31</v>
      </c>
      <c r="C152" s="56" t="s">
        <v>5</v>
      </c>
      <c r="D152" s="56" t="s">
        <v>6</v>
      </c>
    </row>
    <row r="153" spans="2:7" ht="21" customHeight="1" x14ac:dyDescent="0.15">
      <c r="B153" s="77" t="s">
        <v>32</v>
      </c>
      <c r="C153" s="37"/>
      <c r="D153" s="37">
        <v>2886960</v>
      </c>
    </row>
    <row r="154" spans="2:7" ht="21" customHeight="1" x14ac:dyDescent="0.15">
      <c r="B154" s="77" t="s">
        <v>33</v>
      </c>
      <c r="C154" s="37"/>
      <c r="D154" s="37">
        <v>15292357</v>
      </c>
    </row>
    <row r="155" spans="2:7" ht="21" customHeight="1" x14ac:dyDescent="0.15">
      <c r="B155" s="77" t="s">
        <v>34</v>
      </c>
      <c r="C155" s="37"/>
      <c r="D155" s="37">
        <v>21339913</v>
      </c>
    </row>
    <row r="156" spans="2:7" ht="21" customHeight="1" x14ac:dyDescent="0.15">
      <c r="B156" s="77" t="s">
        <v>35</v>
      </c>
      <c r="C156" s="37"/>
      <c r="D156" s="37">
        <v>27490724</v>
      </c>
    </row>
    <row r="157" spans="2:7" ht="21" customHeight="1" x14ac:dyDescent="0.15">
      <c r="B157" s="77" t="s">
        <v>106</v>
      </c>
      <c r="C157" s="37"/>
      <c r="D157" s="37">
        <v>27216235</v>
      </c>
    </row>
    <row r="158" spans="2:7" ht="22.5" customHeight="1" x14ac:dyDescent="0.15">
      <c r="C158" s="1"/>
      <c r="D158" s="1"/>
      <c r="E158" s="1"/>
      <c r="F158" s="1"/>
      <c r="G158" s="1"/>
    </row>
    <row r="159" spans="2:7" ht="22.5" customHeight="1" x14ac:dyDescent="0.15"/>
    <row r="160" spans="2:7" ht="27" customHeight="1" x14ac:dyDescent="0.15">
      <c r="B160" s="94" t="s">
        <v>36</v>
      </c>
      <c r="C160" s="94"/>
      <c r="D160" s="94"/>
    </row>
    <row r="161" spans="2:7" ht="21" customHeight="1" x14ac:dyDescent="0.15">
      <c r="B161" s="85" t="s">
        <v>37</v>
      </c>
      <c r="C161" s="85"/>
      <c r="D161" s="85"/>
    </row>
    <row r="162" spans="2:7" ht="27" customHeight="1" x14ac:dyDescent="0.15">
      <c r="B162" s="72" t="s">
        <v>3</v>
      </c>
      <c r="C162" s="73">
        <v>2409733689</v>
      </c>
      <c r="D162" s="73">
        <f>SUM(D164:D168)</f>
        <v>94226189</v>
      </c>
      <c r="E162" s="1"/>
      <c r="F162" s="1"/>
      <c r="G162" s="1"/>
    </row>
    <row r="163" spans="2:7" ht="28.5" customHeight="1" x14ac:dyDescent="0.15">
      <c r="B163" s="56" t="s">
        <v>31</v>
      </c>
      <c r="C163" s="56" t="s">
        <v>5</v>
      </c>
      <c r="D163" s="56" t="s">
        <v>6</v>
      </c>
      <c r="E163" s="15"/>
      <c r="F163" s="1"/>
      <c r="G163" s="1"/>
    </row>
    <row r="164" spans="2:7" ht="30.75" customHeight="1" x14ac:dyDescent="0.15">
      <c r="B164" s="50" t="s">
        <v>32</v>
      </c>
      <c r="C164" s="37"/>
      <c r="D164" s="37">
        <v>2886960</v>
      </c>
      <c r="E164" s="1"/>
      <c r="F164" s="1"/>
      <c r="G164" s="1"/>
    </row>
    <row r="165" spans="2:7" ht="30.75" customHeight="1" x14ac:dyDescent="0.15">
      <c r="B165" s="50" t="s">
        <v>33</v>
      </c>
      <c r="C165" s="37"/>
      <c r="D165" s="37">
        <v>15292357</v>
      </c>
      <c r="E165" s="1"/>
      <c r="F165" s="1"/>
      <c r="G165" s="1"/>
    </row>
    <row r="166" spans="2:7" ht="30.75" customHeight="1" x14ac:dyDescent="0.15">
      <c r="B166" s="50" t="s">
        <v>34</v>
      </c>
      <c r="C166" s="37"/>
      <c r="D166" s="37">
        <v>21339913</v>
      </c>
      <c r="E166" s="1"/>
      <c r="F166" s="1"/>
      <c r="G166" s="1"/>
    </row>
    <row r="167" spans="2:7" ht="30.75" customHeight="1" x14ac:dyDescent="0.15">
      <c r="B167" s="50" t="s">
        <v>35</v>
      </c>
      <c r="C167" s="37"/>
      <c r="D167" s="37">
        <v>27490724</v>
      </c>
      <c r="E167" s="1"/>
      <c r="F167" s="1"/>
      <c r="G167" s="1"/>
    </row>
    <row r="168" spans="2:7" ht="30.75" customHeight="1" x14ac:dyDescent="0.15">
      <c r="B168" s="50" t="s">
        <v>106</v>
      </c>
      <c r="C168" s="37"/>
      <c r="D168" s="37">
        <v>27216235</v>
      </c>
      <c r="E168" s="1"/>
      <c r="F168" s="1"/>
      <c r="G168" s="1"/>
    </row>
    <row r="171" spans="2:7" ht="12" x14ac:dyDescent="0.2">
      <c r="B171" s="24"/>
    </row>
    <row r="172" spans="2:7" x14ac:dyDescent="0.15">
      <c r="B172" s="1" t="s">
        <v>104</v>
      </c>
    </row>
    <row r="173" spans="2:7" x14ac:dyDescent="0.15">
      <c r="D173" s="2" t="s">
        <v>47</v>
      </c>
    </row>
    <row r="184" spans="1:7" ht="12.75" x14ac:dyDescent="0.15">
      <c r="A184" s="23"/>
      <c r="C184" s="23"/>
      <c r="D184" s="23"/>
      <c r="E184" s="23"/>
      <c r="F184" s="23"/>
      <c r="G184" s="23"/>
    </row>
  </sheetData>
  <mergeCells count="22">
    <mergeCell ref="B160:D160"/>
    <mergeCell ref="B161:D161"/>
    <mergeCell ref="G15:G16"/>
    <mergeCell ref="B23:G23"/>
    <mergeCell ref="B37:G37"/>
    <mergeCell ref="B73:G73"/>
    <mergeCell ref="B82:G82"/>
    <mergeCell ref="B107:G107"/>
    <mergeCell ref="B15:B16"/>
    <mergeCell ref="C15:C16"/>
    <mergeCell ref="D15:D16"/>
    <mergeCell ref="E15:E16"/>
    <mergeCell ref="F15:F16"/>
    <mergeCell ref="B122:G122"/>
    <mergeCell ref="B129:G129"/>
    <mergeCell ref="B149:D149"/>
    <mergeCell ref="B150:D150"/>
    <mergeCell ref="B1:G1"/>
    <mergeCell ref="B2:G2"/>
    <mergeCell ref="B3:G3"/>
    <mergeCell ref="B5:G5"/>
    <mergeCell ref="B6:B7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1"/>
  <rowBreaks count="1" manualBreakCount="1">
    <brk id="72" max="16383" man="1"/>
  </rowBreaks>
  <colBreaks count="1" manualBreakCount="1">
    <brk id="7" max="29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2022-05-13T21:50:41Z</cp:lastPrinted>
  <dcterms:created xsi:type="dcterms:W3CDTF">2019-08-01T14:18:15Z</dcterms:created>
  <dcterms:modified xsi:type="dcterms:W3CDTF">2022-09-22T17:55:48Z</dcterms:modified>
</cp:coreProperties>
</file>