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0" windowWidth="14910" windowHeight="12270"/>
  </bookViews>
  <sheets>
    <sheet name="JUNIO" sheetId="3" r:id="rId1"/>
  </sheets>
  <definedNames>
    <definedName name="_xlnm.Print_Area" localSheetId="0">JUNIO!$A$1:$X$291</definedName>
  </definedNames>
  <calcPr calcId="145621"/>
</workbook>
</file>

<file path=xl/calcChain.xml><?xml version="1.0" encoding="utf-8"?>
<calcChain xmlns="http://schemas.openxmlformats.org/spreadsheetml/2006/main">
  <c r="D34" i="3" l="1"/>
  <c r="C34" i="3"/>
  <c r="D31" i="3"/>
  <c r="C31" i="3"/>
  <c r="D25" i="3"/>
  <c r="C25" i="3"/>
  <c r="F146" i="3"/>
  <c r="F143" i="3"/>
  <c r="F140" i="3"/>
  <c r="F137" i="3"/>
  <c r="G135" i="3"/>
  <c r="F134" i="3"/>
  <c r="F133" i="3"/>
  <c r="G133" i="3"/>
  <c r="F135" i="3"/>
  <c r="F136" i="3"/>
  <c r="G136" i="3"/>
  <c r="F138" i="3"/>
  <c r="G138" i="3"/>
  <c r="F139" i="3"/>
  <c r="G139" i="3"/>
  <c r="F141" i="3"/>
  <c r="G141" i="3"/>
  <c r="F142" i="3"/>
  <c r="G142" i="3"/>
  <c r="F144" i="3"/>
  <c r="G144" i="3"/>
  <c r="F145" i="3"/>
  <c r="G145" i="3"/>
  <c r="E38" i="3"/>
  <c r="E36" i="3"/>
  <c r="E14" i="3"/>
  <c r="E7" i="3"/>
  <c r="G32" i="3"/>
  <c r="F32" i="3"/>
  <c r="F35" i="3"/>
  <c r="F34" i="3" s="1"/>
  <c r="D163" i="3"/>
  <c r="D151" i="3"/>
  <c r="F130" i="3"/>
  <c r="G132" i="3"/>
  <c r="F132" i="3"/>
  <c r="E130" i="3"/>
  <c r="D130" i="3"/>
  <c r="C130" i="3"/>
  <c r="G127" i="3"/>
  <c r="F127" i="3"/>
  <c r="G126" i="3"/>
  <c r="F126" i="3"/>
  <c r="G125" i="3"/>
  <c r="F125" i="3"/>
  <c r="F123" i="3" s="1"/>
  <c r="E123" i="3"/>
  <c r="D123" i="3"/>
  <c r="C123" i="3"/>
  <c r="G119" i="3"/>
  <c r="F119" i="3"/>
  <c r="G118" i="3"/>
  <c r="F118" i="3"/>
  <c r="G117" i="3"/>
  <c r="F117" i="3"/>
  <c r="G116" i="3"/>
  <c r="F116" i="3"/>
  <c r="G115" i="3"/>
  <c r="F115" i="3"/>
  <c r="G114" i="3"/>
  <c r="F114" i="3"/>
  <c r="G113" i="3"/>
  <c r="F113" i="3"/>
  <c r="G112" i="3"/>
  <c r="F112" i="3"/>
  <c r="G111" i="3"/>
  <c r="F111" i="3"/>
  <c r="G110" i="3"/>
  <c r="F110" i="3"/>
  <c r="F108" i="3"/>
  <c r="E108" i="3"/>
  <c r="D108" i="3"/>
  <c r="C108" i="3"/>
  <c r="G105" i="3"/>
  <c r="F105" i="3"/>
  <c r="G104" i="3"/>
  <c r="F104" i="3"/>
  <c r="G103" i="3"/>
  <c r="F103" i="3"/>
  <c r="G102" i="3"/>
  <c r="F102" i="3"/>
  <c r="G101" i="3"/>
  <c r="F101" i="3"/>
  <c r="G100" i="3"/>
  <c r="F100" i="3"/>
  <c r="G99" i="3"/>
  <c r="F99" i="3"/>
  <c r="G98" i="3"/>
  <c r="F98" i="3"/>
  <c r="G97" i="3"/>
  <c r="F97" i="3"/>
  <c r="G96" i="3"/>
  <c r="F96" i="3"/>
  <c r="G95" i="3"/>
  <c r="F95" i="3"/>
  <c r="G94" i="3"/>
  <c r="F94" i="3"/>
  <c r="G93" i="3"/>
  <c r="F93" i="3"/>
  <c r="G92" i="3"/>
  <c r="F92" i="3"/>
  <c r="G91" i="3"/>
  <c r="F91" i="3"/>
  <c r="G90" i="3"/>
  <c r="F90" i="3"/>
  <c r="G89" i="3"/>
  <c r="F89" i="3"/>
  <c r="G88" i="3"/>
  <c r="F88" i="3"/>
  <c r="G87" i="3"/>
  <c r="F87" i="3"/>
  <c r="G86" i="3"/>
  <c r="F86" i="3"/>
  <c r="G85" i="3"/>
  <c r="F85" i="3"/>
  <c r="E83" i="3"/>
  <c r="D83" i="3"/>
  <c r="C83" i="3"/>
  <c r="G80" i="3"/>
  <c r="F80" i="3"/>
  <c r="G79" i="3"/>
  <c r="F79" i="3"/>
  <c r="G78" i="3"/>
  <c r="F78" i="3"/>
  <c r="G77" i="3"/>
  <c r="F77" i="3"/>
  <c r="G76" i="3"/>
  <c r="F76" i="3"/>
  <c r="E74" i="3"/>
  <c r="D74" i="3"/>
  <c r="C74" i="3"/>
  <c r="G71" i="3"/>
  <c r="F71" i="3"/>
  <c r="G70" i="3"/>
  <c r="F70" i="3"/>
  <c r="G69" i="3"/>
  <c r="F69" i="3"/>
  <c r="G68" i="3"/>
  <c r="F68" i="3"/>
  <c r="G67" i="3"/>
  <c r="F67" i="3"/>
  <c r="G66" i="3"/>
  <c r="F66" i="3"/>
  <c r="G65" i="3"/>
  <c r="F65" i="3"/>
  <c r="G64" i="3"/>
  <c r="F64" i="3"/>
  <c r="G63" i="3"/>
  <c r="F63" i="3"/>
  <c r="G62" i="3"/>
  <c r="F62" i="3"/>
  <c r="G61" i="3"/>
  <c r="F61" i="3"/>
  <c r="G60" i="3"/>
  <c r="F60" i="3"/>
  <c r="G59" i="3"/>
  <c r="F59" i="3"/>
  <c r="G58" i="3"/>
  <c r="F58" i="3"/>
  <c r="G57" i="3"/>
  <c r="F57" i="3"/>
  <c r="G56" i="3"/>
  <c r="F56" i="3"/>
  <c r="G55" i="3"/>
  <c r="F55" i="3"/>
  <c r="G54" i="3"/>
  <c r="F54" i="3"/>
  <c r="G53" i="3"/>
  <c r="F53" i="3"/>
  <c r="G52" i="3"/>
  <c r="F52" i="3"/>
  <c r="G51" i="3"/>
  <c r="F51" i="3"/>
  <c r="G50" i="3"/>
  <c r="F50" i="3"/>
  <c r="G49" i="3"/>
  <c r="F49" i="3"/>
  <c r="G48" i="3"/>
  <c r="F48" i="3"/>
  <c r="G47" i="3"/>
  <c r="F47" i="3"/>
  <c r="G46" i="3"/>
  <c r="F46" i="3"/>
  <c r="G45" i="3"/>
  <c r="F45" i="3"/>
  <c r="G44" i="3"/>
  <c r="F44" i="3"/>
  <c r="G43" i="3"/>
  <c r="F43" i="3"/>
  <c r="G42" i="3"/>
  <c r="F42" i="3"/>
  <c r="G41" i="3"/>
  <c r="F41" i="3"/>
  <c r="G40" i="3"/>
  <c r="F40" i="3"/>
  <c r="D38" i="3"/>
  <c r="C38" i="3"/>
  <c r="E34" i="3"/>
  <c r="G33" i="3"/>
  <c r="F33" i="3"/>
  <c r="F31" i="3" s="1"/>
  <c r="E31" i="3"/>
  <c r="G30" i="3"/>
  <c r="F30" i="3"/>
  <c r="G29" i="3"/>
  <c r="F29" i="3"/>
  <c r="G28" i="3"/>
  <c r="F28" i="3"/>
  <c r="G27" i="3"/>
  <c r="F27" i="3"/>
  <c r="G26" i="3"/>
  <c r="F26" i="3"/>
  <c r="E25" i="3"/>
  <c r="G21" i="3"/>
  <c r="F21" i="3"/>
  <c r="G20" i="3"/>
  <c r="F20" i="3"/>
  <c r="G19" i="3"/>
  <c r="F19" i="3"/>
  <c r="G18" i="3"/>
  <c r="F18" i="3"/>
  <c r="G17" i="3"/>
  <c r="F17" i="3"/>
  <c r="D14" i="3"/>
  <c r="C14" i="3"/>
  <c r="G12" i="3"/>
  <c r="F12" i="3"/>
  <c r="G11" i="3"/>
  <c r="F11" i="3"/>
  <c r="G10" i="3"/>
  <c r="F10" i="3"/>
  <c r="D7" i="3"/>
  <c r="C7" i="3"/>
  <c r="G143" i="3" l="1"/>
  <c r="G137" i="3"/>
  <c r="G146" i="3"/>
  <c r="G140" i="3"/>
  <c r="G134" i="3"/>
  <c r="G130" i="3"/>
  <c r="G123" i="3"/>
  <c r="G108" i="3"/>
  <c r="G74" i="3"/>
  <c r="F74" i="3"/>
  <c r="F83" i="3"/>
  <c r="G83" i="3"/>
  <c r="F38" i="3"/>
  <c r="G38" i="3"/>
  <c r="G34" i="3"/>
  <c r="G31" i="3"/>
  <c r="G35" i="3"/>
  <c r="G25" i="3"/>
  <c r="F25" i="3"/>
  <c r="G14" i="3"/>
  <c r="F14" i="3"/>
  <c r="F7" i="3"/>
  <c r="G7" i="3"/>
</calcChain>
</file>

<file path=xl/sharedStrings.xml><?xml version="1.0" encoding="utf-8"?>
<sst xmlns="http://schemas.openxmlformats.org/spreadsheetml/2006/main" count="209" uniqueCount="108">
  <si>
    <t>GOBIERNO REGIONAL CAJAMARCA</t>
  </si>
  <si>
    <t>GERENCIA REGIONAL DE PLANEAMIENTO, PRESUPUESTO Y ACONDICIONAMIENTO TERRITORIAL</t>
  </si>
  <si>
    <t>SUB GERENCIA DE PRESUPUESTO Y TRIBUTACIÓN</t>
  </si>
  <si>
    <t>Pliego 445: GOBIERNO REGIONAL DEL DEPARTAMENTO DE CAJAMARCA</t>
  </si>
  <si>
    <t>PIA</t>
  </si>
  <si>
    <t>PIM</t>
  </si>
  <si>
    <t>Devengado </t>
  </si>
  <si>
    <t>Avance % </t>
  </si>
  <si>
    <t>EJECUCIÓN POR CATEGORÍAS DE GASTO</t>
  </si>
  <si>
    <t>GASTOS CORRIENTES</t>
  </si>
  <si>
    <t>GASTOS DE CAPITAL</t>
  </si>
  <si>
    <t>SERVICIO DE DEUDA</t>
  </si>
  <si>
    <t>DESAGREGADOS</t>
  </si>
  <si>
    <t>21: PERSONAL Y OBLIGACIONES SOCIALES</t>
  </si>
  <si>
    <t>22: PENSIONES Y OTRAS PRESTACIONES SOCIALES</t>
  </si>
  <si>
    <t>23: BIENES Y SERVICIOS</t>
  </si>
  <si>
    <t>24: DONACIONES Y TRANSFERENCIAS</t>
  </si>
  <si>
    <t>25: OTROS GASTOS</t>
  </si>
  <si>
    <t>26: ADQUISICION DE ACTIVOS NO FINANCIEROS</t>
  </si>
  <si>
    <t>28: SERVICIO DE LA DEUDA PUBLICA</t>
  </si>
  <si>
    <t>Unidad Ejecutora</t>
  </si>
  <si>
    <t>Fuente de Financiamiento</t>
  </si>
  <si>
    <t>1: RECURSOS ORDINARIOS</t>
  </si>
  <si>
    <t>4: DONACIONES Y TRANSFERENCIAS</t>
  </si>
  <si>
    <t>5: RECURSOS DETERMINADOS</t>
  </si>
  <si>
    <t>2: RECURSOS DIRECTAMENTE RECAUDADOS</t>
  </si>
  <si>
    <t>Función</t>
  </si>
  <si>
    <t>Pliego 445: GOBIERNO REGIONAL CAJAMARCA</t>
  </si>
  <si>
    <t>3: RECURSOS POR OPERACIONES OFICIALES DE CREDITO</t>
  </si>
  <si>
    <t>EJECUCIÓN TOTAL POR FUENTES DE FINANCIAMIENTO</t>
  </si>
  <si>
    <t>Incluye: Sólo Proyectos</t>
  </si>
  <si>
    <t>Mes</t>
  </si>
  <si>
    <t>1: 'Enero</t>
  </si>
  <si>
    <t>2: 'Febrero</t>
  </si>
  <si>
    <t>3: 'Marzo</t>
  </si>
  <si>
    <t>4: 'Abril</t>
  </si>
  <si>
    <t>EJECUCIÓN MENSUAL DE GASTO</t>
  </si>
  <si>
    <t>Incluye: Sólo Actividades</t>
  </si>
  <si>
    <t>DESAGREGADOS - PRESUPUESTO TOTAL  POR UNIDAD EJECUTORA</t>
  </si>
  <si>
    <t>PRESUPUESTO DE ACTIVIDADES -  DESAGREGADO POR FUENTE DE FINANCIAMIENTO</t>
  </si>
  <si>
    <t>PRESUPUESTO DE ACTIVIDADES -  DESAGREGADO POR FUNCIÓN</t>
  </si>
  <si>
    <t>CATEGORÍA / GENÉRICA DE GASTO</t>
  </si>
  <si>
    <t>PROYECTOS DE INVERSIÓN PÚBLICA Y OTRAS INVERSIONES - DESAGREGADO POR UNIDAD EJECUTORA</t>
  </si>
  <si>
    <t>PROYECTOS DE INVERSIÓN PÚBLICA Y OTRAS INVERSIONES - DESAGREGADO POR FUENTE DE FINANCIAMIENTO</t>
  </si>
  <si>
    <t>PROYECTOS DE INVERSIÓN PÚBLICA Y OTRAS INVERSIONES - DESAGREGADO POR FUNCIÓN</t>
  </si>
  <si>
    <t>Saldo</t>
  </si>
  <si>
    <t>Devengado</t>
  </si>
  <si>
    <t xml:space="preserve"> </t>
  </si>
  <si>
    <t>03: PLANEAMIENTO, GESTION Y RESERVA DE CONTINGENCIA</t>
  </si>
  <si>
    <t>05: ORDEN PUBLICO Y SEGURIDAD</t>
  </si>
  <si>
    <t>07: TRABAJO</t>
  </si>
  <si>
    <t>08: COMERCIO</t>
  </si>
  <si>
    <t>09: TURISMO</t>
  </si>
  <si>
    <t>10: AGROPECUARIA</t>
  </si>
  <si>
    <t>11: PESCA</t>
  </si>
  <si>
    <t>12: ENERGIA</t>
  </si>
  <si>
    <t>13: MINERIA</t>
  </si>
  <si>
    <t>14: INDUSTRIA</t>
  </si>
  <si>
    <t>15: TRANSPORTE</t>
  </si>
  <si>
    <t>16: COMUNICACIONES</t>
  </si>
  <si>
    <t>17: AMBIENTE</t>
  </si>
  <si>
    <t>18: SANEAMIENTO</t>
  </si>
  <si>
    <t>19: VIVIENDA Y DESARROLLO URBANO</t>
  </si>
  <si>
    <t>20: SALUD</t>
  </si>
  <si>
    <t>21: CULTURA Y DEPORTE</t>
  </si>
  <si>
    <t>22: EDUCACION</t>
  </si>
  <si>
    <t>23: PROTECCION SOCIAL</t>
  </si>
  <si>
    <t>24: PREVISION SOCIAL</t>
  </si>
  <si>
    <t>25: DEUDA PUBLICA</t>
  </si>
  <si>
    <t>1. RECURSOS ORDINARIOS</t>
  </si>
  <si>
    <t>3. RECURSOS POR OPERACIONES OFICIALES DE CREDITO</t>
  </si>
  <si>
    <t>5. RECURSOS DETERMINADOS</t>
  </si>
  <si>
    <t>001-775: REGION CAJAMARCA-SEDE CENTRAL</t>
  </si>
  <si>
    <t>002-776: REGION CAJAMARCA-CHOTA</t>
  </si>
  <si>
    <t>003-777: REGION CAJAMARCA-CUTERVO</t>
  </si>
  <si>
    <t>004-778: REGION CAJAMARCA-JAEN</t>
  </si>
  <si>
    <t>005-1335: REGION CAJAMARCA - PROGRAMAS REGIONALES - PRO REGION</t>
  </si>
  <si>
    <t>100-779: REGION CAJAMARCA-AGRICULTURA</t>
  </si>
  <si>
    <t>200-780: REGION CAJAMARCA-TRANSPORTES</t>
  </si>
  <si>
    <t>300-781: REGION CAJAMARCA-EDUCACION CAJAMARCA</t>
  </si>
  <si>
    <t>301-782: REGION CAJAMARCA-EDUCACION CHOTA</t>
  </si>
  <si>
    <t>302-783: REGION CAJAMARCA-EDUCACION CUTERVO</t>
  </si>
  <si>
    <t>303-784: REGION CAJAMARCA-EDUCACION JAEN</t>
  </si>
  <si>
    <t>304-1168: REGION CAJAMARCA - EDUCACION SAN IGNACIO</t>
  </si>
  <si>
    <t>305-1353: GOB.REG. DE CAJAMARCA- EDUCACION UGEL SANTA CRUZ</t>
  </si>
  <si>
    <t>306-1354: GOB.REG. DE CAJAMARCA- EDUCACION UGEL CAJABAMBA</t>
  </si>
  <si>
    <t>307-1355: GOB.REG. DE CAJAMARCA- EDUCACION UGEL BAMBAMARCA</t>
  </si>
  <si>
    <t>308-1379: GOB.REG. CAJAMARCA - EDUCACION UGEL CELENDIN</t>
  </si>
  <si>
    <t>309-1380: GOB. REG. CAJAMARCA - EDUCACION UGEL CAJAMARCA</t>
  </si>
  <si>
    <t>310-1381: GOB. REG. CAJAMARCA - EDUCACION UGEL SAN MARCOS</t>
  </si>
  <si>
    <t>311-1382: GOB. REG. CAJAMARCA - EDUCACION UGEL CONTUMAZA</t>
  </si>
  <si>
    <t>312-1383: GOB. REG. CAJAMARCA - EDUCACION UGEL SAN MIGUEL</t>
  </si>
  <si>
    <t>313-1384: GOB. REG. CAJAMARCA - EDUCACION UGEL SAN PABLO</t>
  </si>
  <si>
    <t>400-785: REGION CAJAMARCA-SALUD CAJAMARCA</t>
  </si>
  <si>
    <t>401-786: REGION CAJAMARCA-SALUD CHOTA</t>
  </si>
  <si>
    <t>402-787: REGION CAJAMARCA-SALUD CUTERVO</t>
  </si>
  <si>
    <t>403-788: REGION CAJAMARCA-SALUD JAEN</t>
  </si>
  <si>
    <t>404-999: REGION CAJAMARCA-HOSPITAL CAJAMARCA</t>
  </si>
  <si>
    <t>405-1047: REGION CAJAMARCA-HOSPITAL GENERAL DE JAEN</t>
  </si>
  <si>
    <t>406-1539: GOB. REG. CAJAMARCA - HOSPITAL JOSE H. SOTO CADENILLAS- CHOTA</t>
  </si>
  <si>
    <t>407-1654: GOB. REG. CAJAMARCA - SALUD SAN IGNACIO</t>
  </si>
  <si>
    <t>408-1662: GOB. REG. CAJAMARCA - SALUD HUALGAYOC - BAMBAMARCA</t>
  </si>
  <si>
    <t>409-1671: GOB. REG. CAJAMARCA - SALUD SANTA CRUZ</t>
  </si>
  <si>
    <t>410-1712: GOB. REG. DPTO. CAJAMARCA-SALUD CAJAMARCA- CAJAMARCA</t>
  </si>
  <si>
    <t>FUENTE: SIAF - MODULO PRESUPUESTAL PLIEGO, FECHA DE CONSULTA (13.05.2022)</t>
  </si>
  <si>
    <t>5: 'Mayo</t>
  </si>
  <si>
    <t>6: 'Junio</t>
  </si>
  <si>
    <t xml:space="preserve"> EJECUCIÓN PRESUPUESTAL ENERO -  JUNIO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</si>
</sst>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7" x14ac:knownFonts="1">
    <font>
      <sz val="11"/>
      <color theme="1"/>
      <name val="Calibri"/>
      <family val="2"/>
      <scheme val="minor"/>
    </font>
    <font>
      <sz val="14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7.7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7.7"/>
      <color theme="1"/>
      <name val="Calibri"/>
      <family val="2"/>
      <scheme val="minor"/>
    </font>
    <font>
      <b/>
      <sz val="10"/>
      <color theme="4" tint="-0.499984740745262"/>
      <name val="Calibri"/>
      <family val="2"/>
      <scheme val="minor"/>
    </font>
    <font>
      <sz val="9"/>
      <color rgb="FF0E6590"/>
      <name val="Calibri"/>
      <family val="2"/>
      <scheme val="minor"/>
    </font>
    <font>
      <sz val="8"/>
      <color rgb="FF000000"/>
      <name val="Arial"/>
      <family val="2"/>
    </font>
    <font>
      <b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8"/>
      <color theme="1"/>
      <name val="Arial"/>
      <family val="2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8" tint="0.79998168889431442"/>
        <bgColor indexed="65"/>
      </patternFill>
    </fill>
    <fill>
      <patternFill patternType="solid">
        <fgColor theme="5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8">
    <border>
      <left/>
      <right/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/>
      <diagonal/>
    </border>
    <border>
      <left style="medium">
        <color rgb="FFDDDDDD"/>
      </left>
      <right/>
      <top/>
      <bottom/>
      <diagonal/>
    </border>
    <border>
      <left/>
      <right style="medium">
        <color rgb="FFDDDDDD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24" fillId="0" borderId="0" applyNumberFormat="0" applyFill="0" applyBorder="0" applyAlignment="0" applyProtection="0"/>
    <xf numFmtId="0" fontId="25" fillId="0" borderId="9" applyNumberFormat="0" applyFill="0" applyAlignment="0" applyProtection="0"/>
    <xf numFmtId="0" fontId="26" fillId="0" borderId="10" applyNumberFormat="0" applyFill="0" applyAlignment="0" applyProtection="0"/>
    <xf numFmtId="0" fontId="27" fillId="0" borderId="11" applyNumberFormat="0" applyFill="0" applyAlignment="0" applyProtection="0"/>
    <xf numFmtId="0" fontId="27" fillId="0" borderId="0" applyNumberFormat="0" applyFill="0" applyBorder="0" applyAlignment="0" applyProtection="0"/>
    <xf numFmtId="0" fontId="28" fillId="10" borderId="0" applyNumberFormat="0" applyBorder="0" applyAlignment="0" applyProtection="0"/>
    <xf numFmtId="0" fontId="29" fillId="11" borderId="0" applyNumberFormat="0" applyBorder="0" applyAlignment="0" applyProtection="0"/>
    <xf numFmtId="0" fontId="30" fillId="12" borderId="0" applyNumberFormat="0" applyBorder="0" applyAlignment="0" applyProtection="0"/>
    <xf numFmtId="0" fontId="31" fillId="13" borderId="12" applyNumberFormat="0" applyAlignment="0" applyProtection="0"/>
    <xf numFmtId="0" fontId="32" fillId="14" borderId="13" applyNumberFormat="0" applyAlignment="0" applyProtection="0"/>
    <xf numFmtId="0" fontId="33" fillId="14" borderId="12" applyNumberFormat="0" applyAlignment="0" applyProtection="0"/>
    <xf numFmtId="0" fontId="34" fillId="0" borderId="14" applyNumberFormat="0" applyFill="0" applyAlignment="0" applyProtection="0"/>
    <xf numFmtId="0" fontId="4" fillId="15" borderId="15" applyNumberFormat="0" applyAlignment="0" applyProtection="0"/>
    <xf numFmtId="0" fontId="35" fillId="0" borderId="0" applyNumberFormat="0" applyFill="0" applyBorder="0" applyAlignment="0" applyProtection="0"/>
    <xf numFmtId="0" fontId="2" fillId="16" borderId="16" applyNumberFormat="0" applyFont="0" applyAlignment="0" applyProtection="0"/>
    <xf numFmtId="0" fontId="36" fillId="0" borderId="0" applyNumberFormat="0" applyFill="0" applyBorder="0" applyAlignment="0" applyProtection="0"/>
    <xf numFmtId="0" fontId="5" fillId="0" borderId="17" applyNumberFormat="0" applyFill="0" applyAlignment="0" applyProtection="0"/>
    <xf numFmtId="0" fontId="3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3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2" fillId="33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3" fillId="38" borderId="0" applyNumberFormat="0" applyBorder="0" applyAlignment="0" applyProtection="0"/>
  </cellStyleXfs>
  <cellXfs count="95">
    <xf numFmtId="0" fontId="0" fillId="0" borderId="0" xfId="0"/>
    <xf numFmtId="0" fontId="6" fillId="4" borderId="0" xfId="0" applyFont="1" applyFill="1"/>
    <xf numFmtId="0" fontId="6" fillId="4" borderId="0" xfId="0" applyFont="1" applyFill="1" applyAlignment="1">
      <alignment horizontal="right" vertical="center"/>
    </xf>
    <xf numFmtId="0" fontId="6" fillId="4" borderId="5" xfId="0" applyFont="1" applyFill="1" applyBorder="1" applyAlignment="1"/>
    <xf numFmtId="0" fontId="7" fillId="4" borderId="0" xfId="0" applyFont="1" applyFill="1" applyAlignment="1">
      <alignment vertical="center"/>
    </xf>
    <xf numFmtId="0" fontId="6" fillId="4" borderId="0" xfId="0" applyFont="1" applyFill="1" applyBorder="1" applyAlignment="1"/>
    <xf numFmtId="0" fontId="6" fillId="4" borderId="0" xfId="0" applyFont="1" applyFill="1" applyBorder="1" applyAlignment="1">
      <alignment vertical="center"/>
    </xf>
    <xf numFmtId="0" fontId="8" fillId="5" borderId="0" xfId="0" applyFont="1" applyFill="1" applyBorder="1" applyAlignment="1">
      <alignment horizontal="left" vertical="center" wrapText="1" indent="3" readingOrder="1"/>
    </xf>
    <xf numFmtId="0" fontId="7" fillId="5" borderId="0" xfId="0" applyFont="1" applyFill="1" applyBorder="1" applyAlignment="1">
      <alignment horizontal="right" vertical="center" wrapText="1"/>
    </xf>
    <xf numFmtId="3" fontId="7" fillId="5" borderId="0" xfId="0" applyNumberFormat="1" applyFont="1" applyFill="1" applyBorder="1" applyAlignment="1">
      <alignment horizontal="right" vertical="center" wrapText="1"/>
    </xf>
    <xf numFmtId="0" fontId="9" fillId="0" borderId="0" xfId="0" applyFont="1" applyFill="1" applyBorder="1" applyAlignment="1">
      <alignment vertical="center" wrapText="1"/>
    </xf>
    <xf numFmtId="0" fontId="10" fillId="4" borderId="0" xfId="0" applyFont="1" applyFill="1" applyAlignment="1">
      <alignment horizontal="right" vertical="center"/>
    </xf>
    <xf numFmtId="3" fontId="7" fillId="4" borderId="0" xfId="0" applyNumberFormat="1" applyFont="1" applyFill="1" applyAlignment="1">
      <alignment vertical="center"/>
    </xf>
    <xf numFmtId="0" fontId="10" fillId="4" borderId="0" xfId="0" applyFont="1" applyFill="1"/>
    <xf numFmtId="0" fontId="7" fillId="4" borderId="0" xfId="0" applyFont="1" applyFill="1"/>
    <xf numFmtId="0" fontId="6" fillId="4" borderId="0" xfId="0" applyFont="1" applyFill="1" applyAlignment="1">
      <alignment vertical="center"/>
    </xf>
    <xf numFmtId="0" fontId="6" fillId="4" borderId="0" xfId="0" applyFont="1" applyFill="1" applyAlignment="1">
      <alignment horizontal="center" vertical="center"/>
    </xf>
    <xf numFmtId="9" fontId="8" fillId="5" borderId="0" xfId="0" applyNumberFormat="1" applyFont="1" applyFill="1" applyBorder="1" applyAlignment="1">
      <alignment horizontal="center" vertical="center" wrapText="1"/>
    </xf>
    <xf numFmtId="0" fontId="10" fillId="4" borderId="0" xfId="0" applyFont="1" applyFill="1" applyAlignment="1">
      <alignment horizontal="center" vertical="center"/>
    </xf>
    <xf numFmtId="0" fontId="0" fillId="4" borderId="0" xfId="0" applyFont="1" applyFill="1" applyBorder="1" applyAlignment="1">
      <alignment horizontal="left" indent="6"/>
    </xf>
    <xf numFmtId="0" fontId="0" fillId="4" borderId="0" xfId="0" applyFont="1" applyFill="1" applyBorder="1" applyAlignment="1">
      <alignment horizontal="right" vertical="center"/>
    </xf>
    <xf numFmtId="3" fontId="0" fillId="4" borderId="0" xfId="0" applyNumberFormat="1" applyFont="1" applyFill="1" applyBorder="1" applyAlignment="1">
      <alignment horizontal="right" vertical="center"/>
    </xf>
    <xf numFmtId="0" fontId="0" fillId="4" borderId="0" xfId="0" applyFont="1" applyFill="1" applyBorder="1" applyAlignment="1">
      <alignment horizontal="center" vertical="center"/>
    </xf>
    <xf numFmtId="0" fontId="11" fillId="4" borderId="0" xfId="0" applyFont="1" applyFill="1" applyAlignment="1">
      <alignment vertical="center"/>
    </xf>
    <xf numFmtId="0" fontId="12" fillId="4" borderId="0" xfId="0" applyFont="1" applyFill="1"/>
    <xf numFmtId="3" fontId="13" fillId="0" borderId="0" xfId="0" applyNumberFormat="1" applyFont="1"/>
    <xf numFmtId="0" fontId="1" fillId="0" borderId="0" xfId="0" applyFont="1" applyFill="1"/>
    <xf numFmtId="0" fontId="1" fillId="0" borderId="0" xfId="0" applyFont="1" applyFill="1" applyAlignment="1">
      <alignment horizontal="right" vertical="center"/>
    </xf>
    <xf numFmtId="0" fontId="1" fillId="0" borderId="0" xfId="0" applyFont="1" applyFill="1" applyAlignment="1">
      <alignment horizontal="center" vertical="center"/>
    </xf>
    <xf numFmtId="0" fontId="6" fillId="4" borderId="0" xfId="0" applyFont="1" applyFill="1" applyBorder="1"/>
    <xf numFmtId="0" fontId="14" fillId="5" borderId="6" xfId="1" applyFont="1" applyFill="1" applyBorder="1" applyAlignment="1">
      <alignment vertical="center" wrapText="1"/>
    </xf>
    <xf numFmtId="3" fontId="14" fillId="5" borderId="0" xfId="1" applyNumberFormat="1" applyFont="1" applyFill="1" applyBorder="1" applyAlignment="1">
      <alignment horizontal="right" vertical="center"/>
    </xf>
    <xf numFmtId="9" fontId="14" fillId="5" borderId="5" xfId="1" applyNumberFormat="1" applyFont="1" applyFill="1" applyBorder="1" applyAlignment="1">
      <alignment horizontal="center" vertical="center"/>
    </xf>
    <xf numFmtId="0" fontId="15" fillId="6" borderId="1" xfId="0" applyFont="1" applyFill="1" applyBorder="1" applyAlignment="1">
      <alignment horizontal="left" vertical="center" wrapText="1"/>
    </xf>
    <xf numFmtId="3" fontId="15" fillId="6" borderId="1" xfId="0" applyNumberFormat="1" applyFont="1" applyFill="1" applyBorder="1" applyAlignment="1">
      <alignment horizontal="right" vertical="center"/>
    </xf>
    <xf numFmtId="9" fontId="15" fillId="6" borderId="1" xfId="0" applyNumberFormat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horizontal="left" vertical="center" wrapText="1" indent="1"/>
    </xf>
    <xf numFmtId="3" fontId="7" fillId="0" borderId="1" xfId="1" applyNumberFormat="1" applyFont="1" applyFill="1" applyBorder="1" applyAlignment="1">
      <alignment horizontal="right" vertical="center" wrapText="1" readingOrder="1"/>
    </xf>
    <xf numFmtId="9" fontId="7" fillId="0" borderId="1" xfId="1" applyNumberFormat="1" applyFont="1" applyFill="1" applyBorder="1" applyAlignment="1">
      <alignment horizontal="center" vertical="center" wrapText="1"/>
    </xf>
    <xf numFmtId="0" fontId="5" fillId="7" borderId="1" xfId="1" applyFont="1" applyFill="1" applyBorder="1" applyAlignment="1">
      <alignment horizontal="center" vertical="center"/>
    </xf>
    <xf numFmtId="3" fontId="2" fillId="0" borderId="1" xfId="1" applyNumberFormat="1" applyFont="1" applyFill="1" applyBorder="1" applyAlignment="1">
      <alignment horizontal="right" vertical="center"/>
    </xf>
    <xf numFmtId="9" fontId="5" fillId="0" borderId="1" xfId="1" applyNumberFormat="1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 wrapText="1" readingOrder="1"/>
    </xf>
    <xf numFmtId="0" fontId="4" fillId="6" borderId="1" xfId="0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left" vertical="center" wrapText="1" indent="1" readingOrder="1"/>
    </xf>
    <xf numFmtId="0" fontId="16" fillId="4" borderId="0" xfId="0" applyFont="1" applyFill="1" applyBorder="1" applyAlignment="1">
      <alignment horizontal="center" vertical="center"/>
    </xf>
    <xf numFmtId="0" fontId="17" fillId="8" borderId="1" xfId="0" applyFont="1" applyFill="1" applyBorder="1" applyAlignment="1">
      <alignment horizontal="center" vertical="center" wrapText="1" readingOrder="1"/>
    </xf>
    <xf numFmtId="0" fontId="14" fillId="9" borderId="1" xfId="1" applyFont="1" applyFill="1" applyBorder="1" applyAlignment="1">
      <alignment horizontal="left" vertical="center" wrapText="1" indent="2" readingOrder="1"/>
    </xf>
    <xf numFmtId="3" fontId="14" fillId="9" borderId="1" xfId="1" applyNumberFormat="1" applyFont="1" applyFill="1" applyBorder="1" applyAlignment="1">
      <alignment horizontal="right" vertical="center" wrapText="1" readingOrder="1"/>
    </xf>
    <xf numFmtId="9" fontId="14" fillId="9" borderId="1" xfId="1" applyNumberFormat="1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left" vertical="center" wrapText="1" indent="3" readingOrder="1"/>
    </xf>
    <xf numFmtId="9" fontId="8" fillId="5" borderId="1" xfId="0" applyNumberFormat="1" applyFont="1" applyFill="1" applyBorder="1" applyAlignment="1">
      <alignment horizontal="center" vertical="center" wrapText="1"/>
    </xf>
    <xf numFmtId="3" fontId="14" fillId="9" borderId="1" xfId="1" applyNumberFormat="1" applyFont="1" applyFill="1" applyBorder="1" applyAlignment="1">
      <alignment horizontal="right" vertical="center" wrapText="1"/>
    </xf>
    <xf numFmtId="0" fontId="17" fillId="8" borderId="1" xfId="0" applyFont="1" applyFill="1" applyBorder="1" applyAlignment="1">
      <alignment horizontal="left" vertical="center" indent="2"/>
    </xf>
    <xf numFmtId="3" fontId="17" fillId="8" borderId="1" xfId="0" applyNumberFormat="1" applyFont="1" applyFill="1" applyBorder="1" applyAlignment="1">
      <alignment horizontal="right" vertical="center"/>
    </xf>
    <xf numFmtId="9" fontId="17" fillId="8" borderId="1" xfId="0" applyNumberFormat="1" applyFont="1" applyFill="1" applyBorder="1" applyAlignment="1">
      <alignment horizontal="center" vertical="center"/>
    </xf>
    <xf numFmtId="0" fontId="14" fillId="9" borderId="1" xfId="1" applyFont="1" applyFill="1" applyBorder="1" applyAlignment="1">
      <alignment horizontal="center" vertical="center" wrapText="1" readingOrder="1"/>
    </xf>
    <xf numFmtId="9" fontId="7" fillId="4" borderId="1" xfId="0" applyNumberFormat="1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left" indent="6"/>
    </xf>
    <xf numFmtId="3" fontId="7" fillId="4" borderId="0" xfId="0" applyNumberFormat="1" applyFont="1" applyFill="1" applyBorder="1" applyAlignment="1">
      <alignment horizontal="right" vertical="center" wrapText="1"/>
    </xf>
    <xf numFmtId="9" fontId="7" fillId="4" borderId="8" xfId="0" applyNumberFormat="1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left" indent="6"/>
    </xf>
    <xf numFmtId="3" fontId="0" fillId="0" borderId="0" xfId="0" applyNumberFormat="1" applyFont="1" applyFill="1" applyBorder="1" applyAlignment="1">
      <alignment horizontal="right" vertical="center" wrapText="1"/>
    </xf>
    <xf numFmtId="0" fontId="0" fillId="0" borderId="0" xfId="0" applyFont="1" applyFill="1" applyBorder="1" applyAlignment="1">
      <alignment horizontal="right" vertical="center" wrapText="1"/>
    </xf>
    <xf numFmtId="0" fontId="0" fillId="0" borderId="8" xfId="0" applyFont="1" applyFill="1" applyBorder="1" applyAlignment="1">
      <alignment horizontal="center" vertical="center" wrapText="1"/>
    </xf>
    <xf numFmtId="0" fontId="18" fillId="8" borderId="1" xfId="0" applyFont="1" applyFill="1" applyBorder="1" applyAlignment="1">
      <alignment horizontal="left" vertical="center" indent="6"/>
    </xf>
    <xf numFmtId="3" fontId="18" fillId="8" borderId="1" xfId="0" applyNumberFormat="1" applyFont="1" applyFill="1" applyBorder="1" applyAlignment="1">
      <alignment horizontal="right" vertical="center"/>
    </xf>
    <xf numFmtId="9" fontId="18" fillId="8" borderId="1" xfId="0" applyNumberFormat="1" applyFont="1" applyFill="1" applyBorder="1" applyAlignment="1">
      <alignment horizontal="center" vertical="center"/>
    </xf>
    <xf numFmtId="0" fontId="19" fillId="4" borderId="7" xfId="0" applyFont="1" applyFill="1" applyBorder="1" applyAlignment="1">
      <alignment horizontal="left" vertical="center" indent="6"/>
    </xf>
    <xf numFmtId="0" fontId="19" fillId="4" borderId="0" xfId="0" applyFont="1" applyFill="1" applyBorder="1" applyAlignment="1">
      <alignment horizontal="right" vertical="center"/>
    </xf>
    <xf numFmtId="3" fontId="19" fillId="4" borderId="0" xfId="0" applyNumberFormat="1" applyFont="1" applyFill="1" applyBorder="1" applyAlignment="1">
      <alignment horizontal="right" vertical="center"/>
    </xf>
    <xf numFmtId="0" fontId="19" fillId="4" borderId="8" xfId="0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center" vertical="center" wrapText="1"/>
    </xf>
    <xf numFmtId="3" fontId="14" fillId="4" borderId="1" xfId="0" applyNumberFormat="1" applyFont="1" applyFill="1" applyBorder="1" applyAlignment="1">
      <alignment horizontal="center" vertical="center"/>
    </xf>
    <xf numFmtId="10" fontId="5" fillId="7" borderId="1" xfId="1" applyNumberFormat="1" applyFont="1" applyFill="1" applyBorder="1" applyAlignment="1">
      <alignment horizontal="center" vertical="center" wrapText="1"/>
    </xf>
    <xf numFmtId="3" fontId="7" fillId="0" borderId="0" xfId="1" applyNumberFormat="1" applyFont="1" applyFill="1" applyBorder="1" applyAlignment="1">
      <alignment horizontal="right" vertical="center" wrapText="1" readingOrder="1"/>
    </xf>
    <xf numFmtId="9" fontId="7" fillId="4" borderId="0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 indent="3" readingOrder="1"/>
    </xf>
    <xf numFmtId="0" fontId="17" fillId="8" borderId="1" xfId="0" applyFont="1" applyFill="1" applyBorder="1" applyAlignment="1">
      <alignment horizontal="center" vertical="center" wrapText="1"/>
    </xf>
    <xf numFmtId="9" fontId="7" fillId="0" borderId="1" xfId="0" applyNumberFormat="1" applyFont="1" applyFill="1" applyBorder="1" applyAlignment="1">
      <alignment horizontal="center" vertical="center" wrapText="1"/>
    </xf>
    <xf numFmtId="0" fontId="9" fillId="6" borderId="2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9" fillId="6" borderId="4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left" vertical="center" wrapText="1" indent="2"/>
    </xf>
    <xf numFmtId="0" fontId="4" fillId="6" borderId="1" xfId="0" applyFont="1" applyFill="1" applyBorder="1" applyAlignment="1">
      <alignment horizontal="center" vertical="center"/>
    </xf>
    <xf numFmtId="0" fontId="22" fillId="8" borderId="1" xfId="0" applyFont="1" applyFill="1" applyBorder="1" applyAlignment="1">
      <alignment horizontal="center" vertical="center" wrapText="1"/>
    </xf>
    <xf numFmtId="0" fontId="17" fillId="8" borderId="1" xfId="0" applyFont="1" applyFill="1" applyBorder="1" applyAlignment="1">
      <alignment horizontal="center" vertical="center" wrapText="1"/>
    </xf>
    <xf numFmtId="0" fontId="20" fillId="6" borderId="1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0" fontId="23" fillId="6" borderId="1" xfId="2" applyFont="1" applyFill="1" applyBorder="1" applyAlignment="1">
      <alignment horizontal="center" vertical="center"/>
    </xf>
    <xf numFmtId="0" fontId="5" fillId="7" borderId="1" xfId="1" applyFont="1" applyFill="1" applyBorder="1" applyAlignment="1">
      <alignment horizontal="left" vertical="center" wrapText="1"/>
    </xf>
    <xf numFmtId="0" fontId="17" fillId="8" borderId="1" xfId="0" applyFont="1" applyFill="1" applyBorder="1" applyAlignment="1">
      <alignment horizontal="center" vertical="center"/>
    </xf>
  </cellXfs>
  <cellStyles count="42">
    <cellStyle name="20% - Énfasis1" xfId="21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1" builtinId="46" customBuiltin="1"/>
    <cellStyle name="20% - Énfasis6" xfId="39" builtinId="50" customBuiltin="1"/>
    <cellStyle name="40% - Énfasis1" xfId="22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6" builtinId="47" customBuiltin="1"/>
    <cellStyle name="40% - Énfasis6" xfId="40" builtinId="51" customBuiltin="1"/>
    <cellStyle name="60% - Énfasis1" xfId="23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7" builtinId="48" customBuiltin="1"/>
    <cellStyle name="60% - Énfasis6" xfId="41" builtinId="52" customBuiltin="1"/>
    <cellStyle name="Buena" xfId="8" builtinId="26" customBuiltin="1"/>
    <cellStyle name="Cálculo" xfId="13" builtinId="22" customBuiltin="1"/>
    <cellStyle name="Celda de comprobación" xfId="15" builtinId="23" customBuiltin="1"/>
    <cellStyle name="Celda vinculada" xfId="14" builtinId="24" customBuiltin="1"/>
    <cellStyle name="Encabezado 4" xfId="7" builtinId="19" customBuiltin="1"/>
    <cellStyle name="Énfasis1" xfId="20" builtinId="29" customBuiltin="1"/>
    <cellStyle name="Énfasis2" xfId="2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8" builtinId="49" customBuiltin="1"/>
    <cellStyle name="Entrada" xfId="11" builtinId="20" customBuiltin="1"/>
    <cellStyle name="Incorrecto" xfId="9" builtinId="27" customBuiltin="1"/>
    <cellStyle name="Neutral" xfId="10" builtinId="28" customBuiltin="1"/>
    <cellStyle name="Normal" xfId="0" builtinId="0"/>
    <cellStyle name="Notas" xfId="17" builtinId="10" customBuiltin="1"/>
    <cellStyle name="Salida" xfId="12" builtinId="21" customBuiltin="1"/>
    <cellStyle name="Texto de advertencia" xfId="16" builtinId="11" customBuiltin="1"/>
    <cellStyle name="Texto explicativo" xfId="18" builtinId="53" customBuiltin="1"/>
    <cellStyle name="Título" xfId="3" builtinId="15" customBuiltin="1"/>
    <cellStyle name="Título 1" xfId="4" builtinId="16" customBuiltin="1"/>
    <cellStyle name="Título 2" xfId="5" builtinId="17" customBuiltin="1"/>
    <cellStyle name="Título 3" xfId="6" builtinId="18" customBuiltin="1"/>
    <cellStyle name="Total" xfId="19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E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8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PLIEGO 445 GOBIERNO REGIONAL DE CAJAMARCA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800" b="1" i="1" u="none" strike="noStrike" baseline="0">
                <a:solidFill>
                  <a:srgbClr val="000000"/>
                </a:solidFill>
                <a:latin typeface="Calibri"/>
                <a:cs typeface="Calibri"/>
              </a:rPr>
              <a:t>EJECUCIÓN POR CATEGORÍAS DE GASTO A NIVEL DE PLIEGO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800" b="1" i="1" baseline="0">
                <a:effectLst/>
              </a:rPr>
              <a:t>ENERO - JUNIO 2022</a:t>
            </a:r>
            <a:endParaRPr lang="es-PE">
              <a:effectLst/>
            </a:endParaRPr>
          </a:p>
        </c:rich>
      </c:tx>
      <c:layout>
        <c:manualLayout>
          <c:xMode val="edge"/>
          <c:yMode val="edge"/>
          <c:x val="0.20348417008449607"/>
          <c:y val="3.709125944638325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44606298372717"/>
          <c:y val="0.15218545850515519"/>
          <c:w val="0.76318187826020423"/>
          <c:h val="0.7851103694299548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JUNIO!$C$9</c:f>
              <c:strCache>
                <c:ptCount val="1"/>
                <c:pt idx="0">
                  <c:v>PIA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JUNIO!$B$10:$B$12</c:f>
              <c:strCache>
                <c:ptCount val="3"/>
                <c:pt idx="0">
                  <c:v>GASTOS CORRIENTES</c:v>
                </c:pt>
                <c:pt idx="1">
                  <c:v>GASTOS DE CAPITAL</c:v>
                </c:pt>
                <c:pt idx="2">
                  <c:v>SERVICIO DE DEUDA</c:v>
                </c:pt>
              </c:strCache>
            </c:strRef>
          </c:cat>
          <c:val>
            <c:numRef>
              <c:f>JUNIO!$C$10:$C$12</c:f>
              <c:numCache>
                <c:formatCode>#,##0</c:formatCode>
                <c:ptCount val="3"/>
                <c:pt idx="0">
                  <c:v>1920610759</c:v>
                </c:pt>
                <c:pt idx="1">
                  <c:v>434273536</c:v>
                </c:pt>
                <c:pt idx="2">
                  <c:v>55493470</c:v>
                </c:pt>
              </c:numCache>
            </c:numRef>
          </c:val>
        </c:ser>
        <c:ser>
          <c:idx val="0"/>
          <c:order val="1"/>
          <c:tx>
            <c:strRef>
              <c:f>JUNIO!$D$9</c:f>
              <c:strCache>
                <c:ptCount val="1"/>
                <c:pt idx="0">
                  <c:v>PIM</c:v>
                </c:pt>
              </c:strCache>
            </c:strRef>
          </c:tx>
          <c:invertIfNegative val="0"/>
          <c:dLbls>
            <c:dLbl>
              <c:idx val="1"/>
              <c:layout>
                <c:manualLayout>
                  <c:x val="-2.0990681666189073E-2"/>
                  <c:y val="-6.1115925059604566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JUNIO!$B$10:$B$12</c:f>
              <c:strCache>
                <c:ptCount val="3"/>
                <c:pt idx="0">
                  <c:v>GASTOS CORRIENTES</c:v>
                </c:pt>
                <c:pt idx="1">
                  <c:v>GASTOS DE CAPITAL</c:v>
                </c:pt>
                <c:pt idx="2">
                  <c:v>SERVICIO DE DEUDA</c:v>
                </c:pt>
              </c:strCache>
            </c:strRef>
          </c:cat>
          <c:val>
            <c:numRef>
              <c:f>JUNIO!$D$10:$D$12</c:f>
              <c:numCache>
                <c:formatCode>#,##0</c:formatCode>
                <c:ptCount val="3"/>
                <c:pt idx="0">
                  <c:v>2307918516</c:v>
                </c:pt>
                <c:pt idx="1">
                  <c:v>901683845</c:v>
                </c:pt>
                <c:pt idx="2">
                  <c:v>64693647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7152384"/>
        <c:axId val="117260672"/>
      </c:barChart>
      <c:lineChart>
        <c:grouping val="standard"/>
        <c:varyColors val="0"/>
        <c:ser>
          <c:idx val="2"/>
          <c:order val="2"/>
          <c:tx>
            <c:strRef>
              <c:f>JUNIO!$E$9</c:f>
              <c:strCache>
                <c:ptCount val="1"/>
                <c:pt idx="0">
                  <c:v>Devengado</c:v>
                </c:pt>
              </c:strCache>
            </c:strRef>
          </c:tx>
          <c:marker>
            <c:symbol val="none"/>
          </c:marker>
          <c:dLbls>
            <c:dLbl>
              <c:idx val="0"/>
              <c:layout>
                <c:manualLayout>
                  <c:x val="1.3119177396587051E-3"/>
                  <c:y val="3.6293698899472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JUNIO!$B$10:$B$12</c:f>
              <c:strCache>
                <c:ptCount val="3"/>
                <c:pt idx="0">
                  <c:v>GASTOS CORRIENTES</c:v>
                </c:pt>
                <c:pt idx="1">
                  <c:v>GASTOS DE CAPITAL</c:v>
                </c:pt>
                <c:pt idx="2">
                  <c:v>SERVICIO DE DEUDA</c:v>
                </c:pt>
              </c:strCache>
            </c:strRef>
          </c:cat>
          <c:val>
            <c:numRef>
              <c:f>JUNIO!$G$10:$G$12</c:f>
              <c:numCache>
                <c:formatCode>0%</c:formatCode>
                <c:ptCount val="3"/>
                <c:pt idx="0">
                  <c:v>0.4636455729531484</c:v>
                </c:pt>
                <c:pt idx="1">
                  <c:v>0.13777549735295525</c:v>
                </c:pt>
                <c:pt idx="2">
                  <c:v>0.29434227119704659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7262208"/>
        <c:axId val="117263744"/>
      </c:lineChart>
      <c:catAx>
        <c:axId val="117152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1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17260672"/>
        <c:crosses val="autoZero"/>
        <c:auto val="1"/>
        <c:lblAlgn val="ctr"/>
        <c:lblOffset val="100"/>
        <c:noMultiLvlLbl val="0"/>
      </c:catAx>
      <c:valAx>
        <c:axId val="117260672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17152384"/>
        <c:crosses val="autoZero"/>
        <c:crossBetween val="between"/>
      </c:valAx>
      <c:catAx>
        <c:axId val="117262208"/>
        <c:scaling>
          <c:orientation val="minMax"/>
        </c:scaling>
        <c:delete val="1"/>
        <c:axPos val="b"/>
        <c:majorTickMark val="out"/>
        <c:minorTickMark val="none"/>
        <c:tickLblPos val="nextTo"/>
        <c:crossAx val="117263744"/>
        <c:crosses val="autoZero"/>
        <c:auto val="1"/>
        <c:lblAlgn val="ctr"/>
        <c:lblOffset val="100"/>
        <c:noMultiLvlLbl val="0"/>
      </c:catAx>
      <c:valAx>
        <c:axId val="117263744"/>
        <c:scaling>
          <c:orientation val="minMax"/>
        </c:scaling>
        <c:delete val="0"/>
        <c:axPos val="r"/>
        <c:numFmt formatCode="0%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17262208"/>
        <c:crosses val="max"/>
        <c:crossBetween val="between"/>
      </c:valAx>
      <c:spPr>
        <a:solidFill>
          <a:schemeClr val="bg1">
            <a:lumMod val="95000"/>
          </a:schemeClr>
        </a:solidFill>
      </c:spPr>
    </c:plotArea>
    <c:legend>
      <c:legendPos val="r"/>
      <c:layout>
        <c:manualLayout>
          <c:xMode val="edge"/>
          <c:yMode val="edge"/>
          <c:x val="0.80587740141949715"/>
          <c:y val="0.35869100520850733"/>
          <c:w val="0.10378843177147234"/>
          <c:h val="0.10004373215724272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E"/>
        </a:p>
      </c:txPr>
    </c:legend>
    <c:plotVisOnly val="1"/>
    <c:dispBlanksAs val="gap"/>
    <c:showDLblsOverMax val="0"/>
  </c:chart>
  <c:spPr>
    <a:ln>
      <a:solidFill>
        <a:sysClr val="windowText" lastClr="000000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E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8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 PLIEGO 445 GOBIERNO REGIONAL DE CAJAMARCA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800" b="1" i="1" u="none" strike="noStrike" baseline="0">
                <a:solidFill>
                  <a:srgbClr val="000000"/>
                </a:solidFill>
                <a:latin typeface="Calibri"/>
                <a:cs typeface="Calibri"/>
              </a:rPr>
              <a:t>EJECUCIÓN PRESUPUESTAL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800" b="1" i="1" baseline="0">
                <a:effectLst/>
              </a:rPr>
              <a:t>ENERO - JUNIO 2022</a:t>
            </a:r>
            <a:endParaRPr lang="es-PE">
              <a:effectLst/>
            </a:endParaRPr>
          </a:p>
        </c:rich>
      </c:tx>
      <c:layout>
        <c:manualLayout>
          <c:xMode val="edge"/>
          <c:yMode val="edge"/>
          <c:x val="0.22061942319627156"/>
          <c:y val="3.188558243839905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5735469534793728"/>
          <c:y val="0.1733371067181359"/>
          <c:w val="0.77363189963075063"/>
          <c:h val="0.71001273517370866"/>
        </c:manualLayout>
      </c:layout>
      <c:barChart>
        <c:barDir val="col"/>
        <c:grouping val="clustered"/>
        <c:varyColors val="0"/>
        <c:ser>
          <c:idx val="0"/>
          <c:order val="0"/>
          <c:spPr>
            <a:ln w="25400"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0E6590"/>
              </a:solidFill>
              <a:ln w="25400">
                <a:noFill/>
              </a:ln>
            </c:spPr>
          </c:dPt>
          <c:dPt>
            <c:idx val="1"/>
            <c:invertIfNegative val="0"/>
            <c:bubble3D val="0"/>
            <c:spPr>
              <a:solidFill>
                <a:srgbClr val="FB6E5F"/>
              </a:solidFill>
              <a:ln w="25400">
                <a:noFill/>
              </a:ln>
            </c:spPr>
          </c:dPt>
          <c:dPt>
            <c:idx val="2"/>
            <c:invertIfNegative val="0"/>
            <c:bubble3D val="0"/>
            <c:spPr>
              <a:solidFill>
                <a:srgbClr val="74BA76"/>
              </a:solidFill>
              <a:ln w="25400">
                <a:noFill/>
              </a:ln>
            </c:spPr>
          </c:dPt>
          <c:dPt>
            <c:idx val="3"/>
            <c:invertIfNegative val="0"/>
            <c:bubble3D val="0"/>
          </c:dPt>
          <c:dLbls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JUNIO!$C$6:$F$6</c:f>
              <c:strCache>
                <c:ptCount val="4"/>
                <c:pt idx="0">
                  <c:v>PIA</c:v>
                </c:pt>
                <c:pt idx="1">
                  <c:v>PIM</c:v>
                </c:pt>
                <c:pt idx="2">
                  <c:v>Devengado </c:v>
                </c:pt>
                <c:pt idx="3">
                  <c:v>Saldo</c:v>
                </c:pt>
              </c:strCache>
            </c:strRef>
          </c:cat>
          <c:val>
            <c:numRef>
              <c:f>JUNIO!$C$7:$F$7</c:f>
              <c:numCache>
                <c:formatCode>#,##0</c:formatCode>
                <c:ptCount val="4"/>
                <c:pt idx="0">
                  <c:v>2410377765</c:v>
                </c:pt>
                <c:pt idx="1">
                  <c:v>3274296008</c:v>
                </c:pt>
                <c:pt idx="2">
                  <c:v>1213328217.8699999</c:v>
                </c:pt>
                <c:pt idx="3">
                  <c:v>2060967790.1300001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7294208"/>
        <c:axId val="117295744"/>
      </c:barChart>
      <c:catAx>
        <c:axId val="1172942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17295744"/>
        <c:crosses val="autoZero"/>
        <c:auto val="1"/>
        <c:lblAlgn val="ctr"/>
        <c:lblOffset val="100"/>
        <c:noMultiLvlLbl val="0"/>
      </c:catAx>
      <c:valAx>
        <c:axId val="117295744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17294208"/>
        <c:crosses val="autoZero"/>
        <c:crossBetween val="between"/>
      </c:valAx>
      <c:spPr>
        <a:solidFill>
          <a:schemeClr val="bg1">
            <a:lumMod val="95000"/>
          </a:schemeClr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82133279532219261"/>
          <c:y val="0.29418354849984352"/>
          <c:w val="0.10938670597209832"/>
          <c:h val="0.15862206771735438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>
      <a:solidFill>
        <a:sysClr val="windowText" lastClr="000000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E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4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PLIEGO 445 GOBIERNO REGIONAL DE CAJAMARCA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400" b="1" i="1" u="none" strike="noStrike" baseline="0">
                <a:solidFill>
                  <a:srgbClr val="000000"/>
                </a:solidFill>
                <a:latin typeface="Calibri"/>
                <a:cs typeface="Calibri"/>
              </a:rPr>
              <a:t>EVOLUCIÓN MENSUAL DE EJECUCIÓN PRESUPUESTAL DE PROYECTOS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800" b="1" i="1" baseline="0">
                <a:effectLst/>
              </a:rPr>
              <a:t>ENERO - JUNIO 2022</a:t>
            </a:r>
            <a:endParaRPr lang="es-PE" sz="1400">
              <a:effectLst/>
            </a:endParaRPr>
          </a:p>
        </c:rich>
      </c:tx>
      <c:layout>
        <c:manualLayout>
          <c:xMode val="edge"/>
          <c:yMode val="edge"/>
          <c:x val="0.30271220019640671"/>
          <c:y val="4.992227288649783E-2"/>
        </c:manualLayout>
      </c:layout>
      <c:overlay val="0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9.3432926932976654E-2"/>
          <c:y val="0.15893899545210899"/>
          <c:w val="0.8700926910809661"/>
          <c:h val="0.69098181728455188"/>
        </c:manualLayout>
      </c:layout>
      <c:lineChart>
        <c:grouping val="stacked"/>
        <c:varyColors val="0"/>
        <c:ser>
          <c:idx val="0"/>
          <c:order val="0"/>
          <c:tx>
            <c:strRef>
              <c:f>JUNIO!$D$152</c:f>
              <c:strCache>
                <c:ptCount val="1"/>
                <c:pt idx="0">
                  <c:v>Devengado </c:v>
                </c:pt>
              </c:strCache>
            </c:strRef>
          </c:tx>
          <c:spPr>
            <a:ln w="25400" cap="flat" cmpd="sng" algn="ctr">
              <a:solidFill>
                <a:schemeClr val="accent2"/>
              </a:solidFill>
              <a:prstDash val="solid"/>
            </a:ln>
            <a:effectLst/>
          </c:spPr>
          <c:marker>
            <c:spPr>
              <a:solidFill>
                <a:schemeClr val="lt1"/>
              </a:solidFill>
              <a:ln w="25400" cap="flat" cmpd="sng" algn="ctr">
                <a:solidFill>
                  <a:schemeClr val="accent2"/>
                </a:solidFill>
                <a:prstDash val="solid"/>
              </a:ln>
              <a:effectLst/>
            </c:spPr>
          </c:marker>
          <c:cat>
            <c:strRef>
              <c:f>JUNIO!$B$153:$B$158</c:f>
              <c:strCache>
                <c:ptCount val="6"/>
                <c:pt idx="0">
                  <c:v>1: 'Enero</c:v>
                </c:pt>
                <c:pt idx="1">
                  <c:v>2: 'Febrero</c:v>
                </c:pt>
                <c:pt idx="2">
                  <c:v>3: 'Marzo</c:v>
                </c:pt>
                <c:pt idx="3">
                  <c:v>4: 'Abril</c:v>
                </c:pt>
                <c:pt idx="4">
                  <c:v>5: 'Mayo</c:v>
                </c:pt>
                <c:pt idx="5">
                  <c:v>6: 'Junio</c:v>
                </c:pt>
              </c:strCache>
            </c:strRef>
          </c:cat>
          <c:val>
            <c:numRef>
              <c:f>JUNIO!$D$153:$D$158</c:f>
              <c:numCache>
                <c:formatCode>#,##0</c:formatCode>
                <c:ptCount val="6"/>
                <c:pt idx="0">
                  <c:v>2886960</c:v>
                </c:pt>
                <c:pt idx="1">
                  <c:v>15292357</c:v>
                </c:pt>
                <c:pt idx="2">
                  <c:v>21339913</c:v>
                </c:pt>
                <c:pt idx="3">
                  <c:v>27490724</c:v>
                </c:pt>
                <c:pt idx="4">
                  <c:v>27216235</c:v>
                </c:pt>
                <c:pt idx="5">
                  <c:v>23452803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7311744"/>
        <c:axId val="117338496"/>
      </c:lineChart>
      <c:catAx>
        <c:axId val="117311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17338496"/>
        <c:crosses val="autoZero"/>
        <c:auto val="1"/>
        <c:lblAlgn val="ctr"/>
        <c:lblOffset val="100"/>
        <c:noMultiLvlLbl val="0"/>
      </c:catAx>
      <c:valAx>
        <c:axId val="117338496"/>
        <c:scaling>
          <c:orientation val="minMax"/>
        </c:scaling>
        <c:delete val="0"/>
        <c:axPos val="l"/>
        <c:majorGridlines>
          <c:spPr>
            <a:ln w="22225">
              <a:solidFill>
                <a:schemeClr val="accent1">
                  <a:lumMod val="20000"/>
                  <a:lumOff val="80000"/>
                </a:schemeClr>
              </a:solidFill>
            </a:ln>
          </c:spPr>
        </c:majorGridlines>
        <c:numFmt formatCode="#,##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17311744"/>
        <c:crosses val="autoZero"/>
        <c:crossBetween val="between"/>
      </c:valAx>
      <c:dTable>
        <c:showHorzBorder val="1"/>
        <c:showVertBorder val="1"/>
        <c:showOutline val="1"/>
        <c:showKeys val="1"/>
        <c:txPr>
          <a:bodyPr/>
          <a:lstStyle/>
          <a:p>
            <a:pPr rtl="0"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</c:dTable>
      <c:spPr>
        <a:solidFill>
          <a:schemeClr val="bg1">
            <a:lumMod val="95000"/>
          </a:schemeClr>
        </a:solidFill>
        <a:ln>
          <a:solidFill>
            <a:sysClr val="windowText" lastClr="000000"/>
          </a:solidFill>
        </a:ln>
      </c:spPr>
    </c:plotArea>
    <c:plotVisOnly val="1"/>
    <c:dispBlanksAs val="zero"/>
    <c:showDLblsOverMax val="0"/>
  </c:chart>
  <c:spPr>
    <a:ln>
      <a:solidFill>
        <a:schemeClr val="accent1">
          <a:lumMod val="50000"/>
        </a:schemeClr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E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4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PLIEGO 445 GOBIERNO REGIONAL DE CAJAMARCA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400" b="1" i="1" u="none" strike="noStrike" baseline="0">
                <a:solidFill>
                  <a:srgbClr val="000000"/>
                </a:solidFill>
                <a:latin typeface="Calibri"/>
                <a:cs typeface="Calibri"/>
              </a:rPr>
              <a:t>EVOLUCIÓN MENSUAL DE EJECUCIÓN PRESUPUESTAL DE ACTIVIDADES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800" b="1" i="1" baseline="0">
                <a:effectLst/>
              </a:rPr>
              <a:t>ENERO - JUNIO 2022</a:t>
            </a:r>
            <a:endParaRPr lang="es-PE" sz="1400">
              <a:effectLst/>
            </a:endParaRPr>
          </a:p>
        </c:rich>
      </c:tx>
      <c:layout>
        <c:manualLayout>
          <c:xMode val="edge"/>
          <c:yMode val="edge"/>
          <c:x val="0.25295208649650197"/>
          <c:y val="2.984259544185068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700730572793851"/>
          <c:y val="0.1624272286553205"/>
          <c:w val="0.79643387713790692"/>
          <c:h val="0.71346760849380997"/>
        </c:manualLayout>
      </c:layout>
      <c:lineChart>
        <c:grouping val="stacked"/>
        <c:varyColors val="0"/>
        <c:ser>
          <c:idx val="0"/>
          <c:order val="0"/>
          <c:tx>
            <c:strRef>
              <c:f>JUNIO!$D$164</c:f>
              <c:strCache>
                <c:ptCount val="1"/>
                <c:pt idx="0">
                  <c:v>Devengado </c:v>
                </c:pt>
              </c:strCache>
            </c:strRef>
          </c:tx>
          <c:spPr>
            <a:ln w="25400" cap="flat" cmpd="sng" algn="ctr">
              <a:solidFill>
                <a:schemeClr val="accent2"/>
              </a:solidFill>
              <a:prstDash val="solid"/>
            </a:ln>
            <a:effectLst/>
          </c:spPr>
          <c:marker>
            <c:spPr>
              <a:solidFill>
                <a:schemeClr val="lt1"/>
              </a:solidFill>
              <a:ln w="25400" cap="flat" cmpd="sng" algn="ctr">
                <a:solidFill>
                  <a:schemeClr val="accent2"/>
                </a:solidFill>
                <a:prstDash val="solid"/>
              </a:ln>
              <a:effectLst/>
            </c:spPr>
          </c:marker>
          <c:cat>
            <c:strRef>
              <c:f>JUNIO!$B$165:$B$170</c:f>
              <c:strCache>
                <c:ptCount val="6"/>
                <c:pt idx="0">
                  <c:v>1: 'Enero</c:v>
                </c:pt>
                <c:pt idx="1">
                  <c:v>2: 'Febrero</c:v>
                </c:pt>
                <c:pt idx="2">
                  <c:v>3: 'Marzo</c:v>
                </c:pt>
                <c:pt idx="3">
                  <c:v>4: 'Abril</c:v>
                </c:pt>
                <c:pt idx="4">
                  <c:v>5: 'Mayo</c:v>
                </c:pt>
                <c:pt idx="5">
                  <c:v>6: 'Junio</c:v>
                </c:pt>
              </c:strCache>
            </c:strRef>
          </c:cat>
          <c:val>
            <c:numRef>
              <c:f>JUNIO!$D$165:$D$170</c:f>
              <c:numCache>
                <c:formatCode>#,##0</c:formatCode>
                <c:ptCount val="6"/>
                <c:pt idx="0">
                  <c:v>2886960</c:v>
                </c:pt>
                <c:pt idx="1">
                  <c:v>15292357</c:v>
                </c:pt>
                <c:pt idx="2">
                  <c:v>21339913</c:v>
                </c:pt>
                <c:pt idx="3">
                  <c:v>27490724</c:v>
                </c:pt>
                <c:pt idx="4">
                  <c:v>27216235</c:v>
                </c:pt>
                <c:pt idx="5">
                  <c:v>23452803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7359744"/>
        <c:axId val="117361664"/>
      </c:lineChart>
      <c:catAx>
        <c:axId val="117359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17361664"/>
        <c:crosses val="autoZero"/>
        <c:auto val="1"/>
        <c:lblAlgn val="ctr"/>
        <c:lblOffset val="100"/>
        <c:noMultiLvlLbl val="0"/>
      </c:catAx>
      <c:valAx>
        <c:axId val="117361664"/>
        <c:scaling>
          <c:orientation val="minMax"/>
        </c:scaling>
        <c:delete val="0"/>
        <c:axPos val="l"/>
        <c:majorGridlines>
          <c:spPr>
            <a:ln w="19050">
              <a:solidFill>
                <a:schemeClr val="accent4">
                  <a:lumMod val="40000"/>
                  <a:lumOff val="60000"/>
                </a:schemeClr>
              </a:solidFill>
            </a:ln>
          </c:spPr>
        </c:majorGridlines>
        <c:numFmt formatCode="#,##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17359744"/>
        <c:crosses val="autoZero"/>
        <c:crossBetween val="between"/>
      </c:valAx>
      <c:dTable>
        <c:showHorzBorder val="1"/>
        <c:showVertBorder val="1"/>
        <c:showOutline val="1"/>
        <c:showKeys val="1"/>
        <c:txPr>
          <a:bodyPr/>
          <a:lstStyle/>
          <a:p>
            <a:pPr rtl="0"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</c:dTable>
      <c:spPr>
        <a:solidFill>
          <a:schemeClr val="bg1">
            <a:lumMod val="95000"/>
          </a:schemeClr>
        </a:solidFill>
        <a:ln>
          <a:solidFill>
            <a:sysClr val="windowText" lastClr="000000"/>
          </a:solidFill>
        </a:ln>
      </c:spPr>
    </c:plotArea>
    <c:plotVisOnly val="1"/>
    <c:dispBlanksAs val="zero"/>
    <c:showDLblsOverMax val="0"/>
  </c:chart>
  <c:spPr>
    <a:ln>
      <a:solidFill>
        <a:schemeClr val="accent1">
          <a:lumMod val="50000"/>
        </a:schemeClr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 orientation="portrait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E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8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PLIEGO 445 GOBIERNO REGIONAL DE CAJAMARCA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800" b="1" i="1" u="none" strike="noStrike" baseline="0">
                <a:solidFill>
                  <a:srgbClr val="000000"/>
                </a:solidFill>
                <a:latin typeface="Calibri"/>
                <a:cs typeface="Calibri"/>
              </a:rPr>
              <a:t>ACTIVIDADES: EJECUCIÓN POR FUENTE DE FINANCIAMIENTO A NIVEL DE PLIEGO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800" b="1" i="1" u="none" strike="noStrike" baseline="0">
                <a:solidFill>
                  <a:srgbClr val="000000"/>
                </a:solidFill>
                <a:latin typeface="Calibri"/>
                <a:cs typeface="Calibri"/>
              </a:rPr>
              <a:t>ENERO - JUNIO 2022</a:t>
            </a:r>
            <a:endParaRPr lang="es-PE" sz="1800" b="1" i="0" u="none" strike="noStrike" baseline="0">
              <a:solidFill>
                <a:srgbClr val="000000"/>
              </a:solidFill>
              <a:latin typeface="Calibri"/>
              <a:cs typeface="Calibri"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 sz="1800" b="1" i="0" u="none" strike="noStrike" baseline="0">
              <a:solidFill>
                <a:srgbClr val="000000"/>
              </a:solidFill>
              <a:latin typeface="Calibri"/>
              <a:cs typeface="Calibri"/>
            </a:endParaRPr>
          </a:p>
        </c:rich>
      </c:tx>
      <c:layout>
        <c:manualLayout>
          <c:xMode val="edge"/>
          <c:yMode val="edge"/>
          <c:x val="0.18208407026044821"/>
          <c:y val="3.343411860751448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275712091592255"/>
          <c:y val="0.15805270113138165"/>
          <c:w val="0.81954501025409876"/>
          <c:h val="0.697333937433860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JUNIO!$C$75</c:f>
              <c:strCache>
                <c:ptCount val="1"/>
                <c:pt idx="0">
                  <c:v>PIA</c:v>
                </c:pt>
              </c:strCache>
            </c:strRef>
          </c:tx>
          <c:invertIfNegative val="0"/>
          <c:dPt>
            <c:idx val="0"/>
            <c:invertIfNegative val="0"/>
            <c:bubble3D val="0"/>
          </c:dPt>
          <c:cat>
            <c:strRef>
              <c:f>JUNIO!$B$76:$B$80</c:f>
              <c:strCache>
                <c:ptCount val="5"/>
                <c:pt idx="0">
                  <c:v>1: RECURSOS ORDINARIOS</c:v>
                </c:pt>
                <c:pt idx="1">
                  <c:v>2: RECURSOS DIRECTAMENTE RECAUDADOS</c:v>
                </c:pt>
                <c:pt idx="2">
                  <c:v>3: RECURSOS POR OPERACIONES OFICIALES DE CREDITO</c:v>
                </c:pt>
                <c:pt idx="3">
                  <c:v>4: DONACIONES Y TRANSFERENCIAS</c:v>
                </c:pt>
                <c:pt idx="4">
                  <c:v>5: RECURSOS DETERMINADOS</c:v>
                </c:pt>
              </c:strCache>
            </c:strRef>
          </c:cat>
          <c:val>
            <c:numRef>
              <c:f>JUNIO!$C$76:$C$80</c:f>
              <c:numCache>
                <c:formatCode>#,##0</c:formatCode>
                <c:ptCount val="5"/>
                <c:pt idx="0">
                  <c:v>1878096294</c:v>
                </c:pt>
                <c:pt idx="1">
                  <c:v>9869154</c:v>
                </c:pt>
                <c:pt idx="2">
                  <c:v>40091954</c:v>
                </c:pt>
                <c:pt idx="3">
                  <c:v>2146353</c:v>
                </c:pt>
                <c:pt idx="4">
                  <c:v>60024288</c:v>
                </c:pt>
              </c:numCache>
            </c:numRef>
          </c:val>
        </c:ser>
        <c:ser>
          <c:idx val="1"/>
          <c:order val="1"/>
          <c:tx>
            <c:strRef>
              <c:f>JUNIO!$D$75</c:f>
              <c:strCache>
                <c:ptCount val="1"/>
                <c:pt idx="0">
                  <c:v>PIM</c:v>
                </c:pt>
              </c:strCache>
            </c:strRef>
          </c:tx>
          <c:invertIfNegative val="0"/>
          <c:dPt>
            <c:idx val="0"/>
            <c:invertIfNegative val="0"/>
            <c:bubble3D val="0"/>
          </c:dPt>
          <c:cat>
            <c:strRef>
              <c:f>JUNIO!$B$76:$B$80</c:f>
              <c:strCache>
                <c:ptCount val="5"/>
                <c:pt idx="0">
                  <c:v>1: RECURSOS ORDINARIOS</c:v>
                </c:pt>
                <c:pt idx="1">
                  <c:v>2: RECURSOS DIRECTAMENTE RECAUDADOS</c:v>
                </c:pt>
                <c:pt idx="2">
                  <c:v>3: RECURSOS POR OPERACIONES OFICIALES DE CREDITO</c:v>
                </c:pt>
                <c:pt idx="3">
                  <c:v>4: DONACIONES Y TRANSFERENCIAS</c:v>
                </c:pt>
                <c:pt idx="4">
                  <c:v>5: RECURSOS DETERMINADOS</c:v>
                </c:pt>
              </c:strCache>
            </c:strRef>
          </c:cat>
          <c:val>
            <c:numRef>
              <c:f>JUNIO!$D$76:$D$80</c:f>
              <c:numCache>
                <c:formatCode>#,##0</c:formatCode>
                <c:ptCount val="5"/>
                <c:pt idx="0">
                  <c:v>2158637622</c:v>
                </c:pt>
                <c:pt idx="1">
                  <c:v>20523837</c:v>
                </c:pt>
                <c:pt idx="2">
                  <c:v>62143471</c:v>
                </c:pt>
                <c:pt idx="3">
                  <c:v>74955935</c:v>
                </c:pt>
                <c:pt idx="4">
                  <c:v>93472824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7484928"/>
        <c:axId val="117490816"/>
      </c:barChart>
      <c:lineChart>
        <c:grouping val="stacked"/>
        <c:varyColors val="0"/>
        <c:ser>
          <c:idx val="2"/>
          <c:order val="2"/>
          <c:tx>
            <c:strRef>
              <c:f>JUNIO!$E$75</c:f>
              <c:strCache>
                <c:ptCount val="1"/>
                <c:pt idx="0">
                  <c:v>Devengado </c:v>
                </c:pt>
              </c:strCache>
            </c:strRef>
          </c:tx>
          <c:marker>
            <c:symbol val="none"/>
          </c:marker>
          <c:dLbls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JUNIO!$B$76:$B$80</c:f>
              <c:strCache>
                <c:ptCount val="5"/>
                <c:pt idx="0">
                  <c:v>1: RECURSOS ORDINARIOS</c:v>
                </c:pt>
                <c:pt idx="1">
                  <c:v>2: RECURSOS DIRECTAMENTE RECAUDADOS</c:v>
                </c:pt>
                <c:pt idx="2">
                  <c:v>3: RECURSOS POR OPERACIONES OFICIALES DE CREDITO</c:v>
                </c:pt>
                <c:pt idx="3">
                  <c:v>4: DONACIONES Y TRANSFERENCIAS</c:v>
                </c:pt>
                <c:pt idx="4">
                  <c:v>5: RECURSOS DETERMINADOS</c:v>
                </c:pt>
              </c:strCache>
            </c:strRef>
          </c:cat>
          <c:val>
            <c:numRef>
              <c:f>JUNIO!$G$76:$G$80</c:f>
              <c:numCache>
                <c:formatCode>0%</c:formatCode>
                <c:ptCount val="5"/>
                <c:pt idx="0">
                  <c:v>0.46321528069800316</c:v>
                </c:pt>
                <c:pt idx="1">
                  <c:v>0.29680205509330443</c:v>
                </c:pt>
                <c:pt idx="2">
                  <c:v>0.69968487920476796</c:v>
                </c:pt>
                <c:pt idx="3">
                  <c:v>0.31337844027961226</c:v>
                </c:pt>
                <c:pt idx="4">
                  <c:v>0.24256625647685578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7492352"/>
        <c:axId val="117535104"/>
      </c:lineChart>
      <c:catAx>
        <c:axId val="1174849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17490816"/>
        <c:crosses val="autoZero"/>
        <c:auto val="1"/>
        <c:lblAlgn val="ctr"/>
        <c:lblOffset val="100"/>
        <c:noMultiLvlLbl val="0"/>
      </c:catAx>
      <c:valAx>
        <c:axId val="117490816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17484928"/>
        <c:crosses val="autoZero"/>
        <c:crossBetween val="between"/>
      </c:valAx>
      <c:catAx>
        <c:axId val="117492352"/>
        <c:scaling>
          <c:orientation val="minMax"/>
        </c:scaling>
        <c:delete val="1"/>
        <c:axPos val="b"/>
        <c:majorTickMark val="out"/>
        <c:minorTickMark val="none"/>
        <c:tickLblPos val="nextTo"/>
        <c:crossAx val="117535104"/>
        <c:crosses val="autoZero"/>
        <c:auto val="1"/>
        <c:lblAlgn val="ctr"/>
        <c:lblOffset val="100"/>
        <c:noMultiLvlLbl val="0"/>
      </c:catAx>
      <c:valAx>
        <c:axId val="117535104"/>
        <c:scaling>
          <c:orientation val="minMax"/>
        </c:scaling>
        <c:delete val="0"/>
        <c:axPos val="r"/>
        <c:numFmt formatCode="0%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17492352"/>
        <c:crosses val="max"/>
        <c:crossBetween val="between"/>
      </c:valAx>
      <c:dTable>
        <c:showHorzBorder val="1"/>
        <c:showVertBorder val="1"/>
        <c:showOutline val="1"/>
        <c:showKeys val="1"/>
        <c:txPr>
          <a:bodyPr/>
          <a:lstStyle/>
          <a:p>
            <a:pPr rtl="0"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</c:dTable>
      <c:spPr>
        <a:solidFill>
          <a:schemeClr val="bg1">
            <a:lumMod val="95000"/>
          </a:schemeClr>
        </a:solidFill>
      </c:spPr>
    </c:plotArea>
    <c:plotVisOnly val="1"/>
    <c:dispBlanksAs val="gap"/>
    <c:showDLblsOverMax val="0"/>
  </c:chart>
  <c:spPr>
    <a:ln>
      <a:solidFill>
        <a:sysClr val="windowText" lastClr="000000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E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8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PLIEGO 445 GOBIERNO REGIONAL DE CAJAMARCA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800" b="1" i="1" u="none" strike="noStrike" baseline="0">
                <a:solidFill>
                  <a:srgbClr val="000000"/>
                </a:solidFill>
                <a:latin typeface="Calibri"/>
                <a:cs typeface="Calibri"/>
              </a:rPr>
              <a:t>PROYECTOS: EJECUCIÓN POR FUENTE DE FINANCIAMIENTO A NIVEL DE PLIEGO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800" b="1" i="1" baseline="0">
                <a:effectLst/>
              </a:rPr>
              <a:t>ENERO - JUNIO 2022</a:t>
            </a:r>
            <a:endParaRPr lang="es-PE">
              <a:effectLst/>
            </a:endParaRPr>
          </a:p>
        </c:rich>
      </c:tx>
      <c:layout>
        <c:manualLayout>
          <c:xMode val="edge"/>
          <c:yMode val="edge"/>
          <c:x val="0.20775565191337664"/>
          <c:y val="3.822007760067605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275785441941553"/>
          <c:y val="0.15281801495360306"/>
          <c:w val="0.81954501025409876"/>
          <c:h val="0.6905438957430144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JUNIO!$C$75</c:f>
              <c:strCache>
                <c:ptCount val="1"/>
                <c:pt idx="0">
                  <c:v>PIA</c:v>
                </c:pt>
              </c:strCache>
            </c:strRef>
          </c:tx>
          <c:invertIfNegative val="0"/>
          <c:dPt>
            <c:idx val="0"/>
            <c:invertIfNegative val="0"/>
            <c:bubble3D val="0"/>
          </c:dPt>
          <c:cat>
            <c:strRef>
              <c:f>JUNIO!$B$125:$B$127</c:f>
              <c:strCache>
                <c:ptCount val="3"/>
                <c:pt idx="0">
                  <c:v>1. RECURSOS ORDINARIOS</c:v>
                </c:pt>
                <c:pt idx="1">
                  <c:v>3. RECURSOS POR OPERACIONES OFICIALES DE CREDITO</c:v>
                </c:pt>
                <c:pt idx="2">
                  <c:v>5. RECURSOS DETERMINADOS</c:v>
                </c:pt>
              </c:strCache>
            </c:strRef>
          </c:cat>
          <c:val>
            <c:numRef>
              <c:f>JUNIO!$C$125:$C$127</c:f>
              <c:numCache>
                <c:formatCode>#,##0</c:formatCode>
                <c:ptCount val="3"/>
                <c:pt idx="0">
                  <c:v>108470177</c:v>
                </c:pt>
                <c:pt idx="1">
                  <c:v>0</c:v>
                </c:pt>
                <c:pt idx="2">
                  <c:v>311679545</c:v>
                </c:pt>
              </c:numCache>
            </c:numRef>
          </c:val>
        </c:ser>
        <c:ser>
          <c:idx val="1"/>
          <c:order val="1"/>
          <c:tx>
            <c:strRef>
              <c:f>JUNIO!$D$75</c:f>
              <c:strCache>
                <c:ptCount val="1"/>
                <c:pt idx="0">
                  <c:v>PIM</c:v>
                </c:pt>
              </c:strCache>
            </c:strRef>
          </c:tx>
          <c:invertIfNegative val="0"/>
          <c:dPt>
            <c:idx val="0"/>
            <c:invertIfNegative val="0"/>
            <c:bubble3D val="0"/>
          </c:dPt>
          <c:cat>
            <c:strRef>
              <c:f>JUNIO!$B$125:$B$127</c:f>
              <c:strCache>
                <c:ptCount val="3"/>
                <c:pt idx="0">
                  <c:v>1. RECURSOS ORDINARIOS</c:v>
                </c:pt>
                <c:pt idx="1">
                  <c:v>3. RECURSOS POR OPERACIONES OFICIALES DE CREDITO</c:v>
                </c:pt>
                <c:pt idx="2">
                  <c:v>5. RECURSOS DETERMINADOS</c:v>
                </c:pt>
              </c:strCache>
            </c:strRef>
          </c:cat>
          <c:val>
            <c:numRef>
              <c:f>JUNIO!$D$125:$D$127</c:f>
              <c:numCache>
                <c:formatCode>#,##0</c:formatCode>
                <c:ptCount val="3"/>
                <c:pt idx="0">
                  <c:v>127691961</c:v>
                </c:pt>
                <c:pt idx="1">
                  <c:v>251399966</c:v>
                </c:pt>
                <c:pt idx="2">
                  <c:v>485470392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7576448"/>
        <c:axId val="117577984"/>
      </c:barChart>
      <c:lineChart>
        <c:grouping val="standard"/>
        <c:varyColors val="0"/>
        <c:ser>
          <c:idx val="2"/>
          <c:order val="2"/>
          <c:tx>
            <c:strRef>
              <c:f>JUNIO!$E$75</c:f>
              <c:strCache>
                <c:ptCount val="1"/>
                <c:pt idx="0">
                  <c:v>Devengado </c:v>
                </c:pt>
              </c:strCache>
            </c:strRef>
          </c:tx>
          <c:marker>
            <c:symbol val="none"/>
          </c:marker>
          <c:dLbls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JUNIO!$B$125:$B$127</c:f>
              <c:strCache>
                <c:ptCount val="3"/>
                <c:pt idx="0">
                  <c:v>1. RECURSOS ORDINARIOS</c:v>
                </c:pt>
                <c:pt idx="1">
                  <c:v>3. RECURSOS POR OPERACIONES OFICIALES DE CREDITO</c:v>
                </c:pt>
                <c:pt idx="2">
                  <c:v>5. RECURSOS DETERMINADOS</c:v>
                </c:pt>
              </c:strCache>
            </c:strRef>
          </c:cat>
          <c:val>
            <c:numRef>
              <c:f>JUNIO!$G$125:$G$127</c:f>
              <c:numCache>
                <c:formatCode>0%</c:formatCode>
                <c:ptCount val="3"/>
                <c:pt idx="0">
                  <c:v>0.25113733667227495</c:v>
                </c:pt>
                <c:pt idx="1">
                  <c:v>9.553457139290146E-2</c:v>
                </c:pt>
                <c:pt idx="2">
                  <c:v>0.12687361786627763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7587968"/>
        <c:axId val="117589504"/>
      </c:lineChart>
      <c:catAx>
        <c:axId val="1175764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17577984"/>
        <c:crosses val="autoZero"/>
        <c:auto val="1"/>
        <c:lblAlgn val="ctr"/>
        <c:lblOffset val="100"/>
        <c:noMultiLvlLbl val="0"/>
      </c:catAx>
      <c:valAx>
        <c:axId val="117577984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17576448"/>
        <c:crosses val="autoZero"/>
        <c:crossBetween val="between"/>
      </c:valAx>
      <c:catAx>
        <c:axId val="117587968"/>
        <c:scaling>
          <c:orientation val="minMax"/>
        </c:scaling>
        <c:delete val="1"/>
        <c:axPos val="b"/>
        <c:majorTickMark val="out"/>
        <c:minorTickMark val="none"/>
        <c:tickLblPos val="nextTo"/>
        <c:crossAx val="117589504"/>
        <c:crosses val="autoZero"/>
        <c:auto val="1"/>
        <c:lblAlgn val="ctr"/>
        <c:lblOffset val="100"/>
        <c:noMultiLvlLbl val="0"/>
      </c:catAx>
      <c:valAx>
        <c:axId val="117589504"/>
        <c:scaling>
          <c:orientation val="minMax"/>
        </c:scaling>
        <c:delete val="0"/>
        <c:axPos val="r"/>
        <c:numFmt formatCode="0%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17587968"/>
        <c:crosses val="max"/>
        <c:crossBetween val="between"/>
      </c:valAx>
      <c:dTable>
        <c:showHorzBorder val="1"/>
        <c:showVertBorder val="1"/>
        <c:showOutline val="1"/>
        <c:showKeys val="1"/>
        <c:txPr>
          <a:bodyPr/>
          <a:lstStyle/>
          <a:p>
            <a:pPr rtl="0"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</c:dTable>
      <c:spPr>
        <a:solidFill>
          <a:schemeClr val="bg1">
            <a:lumMod val="95000"/>
          </a:schemeClr>
        </a:solidFill>
      </c:spPr>
    </c:plotArea>
    <c:plotVisOnly val="1"/>
    <c:dispBlanksAs val="gap"/>
    <c:showDLblsOverMax val="0"/>
  </c:chart>
  <c:spPr>
    <a:ln>
      <a:solidFill>
        <a:sysClr val="windowText" lastClr="000000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E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PE" sz="1800" b="1" i="0" baseline="0">
                <a:effectLst/>
              </a:rPr>
              <a:t>PLIEGO 445 GOBIERNO REGIONAL DE CAJAMARCA</a:t>
            </a:r>
            <a:endParaRPr lang="es-PE">
              <a:effectLst/>
            </a:endParaRPr>
          </a:p>
          <a:p>
            <a:pPr>
              <a:defRPr/>
            </a:pPr>
            <a:r>
              <a:rPr lang="es-PE" sz="1800" b="1" i="1" baseline="0">
                <a:effectLst/>
              </a:rPr>
              <a:t>EJECUCIÓN POR FUNCIÓN A NIVEL DE PLIEGO </a:t>
            </a:r>
            <a:endParaRPr lang="es-PE">
              <a:effectLst/>
            </a:endParaRPr>
          </a:p>
          <a:p>
            <a:pPr>
              <a:defRPr/>
            </a:pPr>
            <a:r>
              <a:rPr lang="es-PE" sz="1800" b="1" i="1" baseline="0">
                <a:effectLst/>
              </a:rPr>
              <a:t>ENERO - JUNIO 2022</a:t>
            </a:r>
            <a:endParaRPr lang="es-PE">
              <a:effectLst/>
            </a:endParaRP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26638479983491437"/>
          <c:y val="0.11803905003945458"/>
          <c:w val="0.61748374643883785"/>
          <c:h val="0.8214452332958889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JUNIO!$C$84</c:f>
              <c:strCache>
                <c:ptCount val="1"/>
                <c:pt idx="0">
                  <c:v>PIA</c:v>
                </c:pt>
              </c:strCache>
            </c:strRef>
          </c:tx>
          <c:invertIfNegative val="0"/>
          <c:cat>
            <c:strRef>
              <c:f>JUNIO!$B$85:$B$105</c:f>
              <c:strCache>
                <c:ptCount val="21"/>
                <c:pt idx="0">
                  <c:v>03: PLANEAMIENTO, GESTION Y RESERVA DE CONTINGENCIA</c:v>
                </c:pt>
                <c:pt idx="1">
                  <c:v>05: ORDEN PUBLICO Y SEGURIDAD</c:v>
                </c:pt>
                <c:pt idx="2">
                  <c:v>07: TRABAJO</c:v>
                </c:pt>
                <c:pt idx="3">
                  <c:v>08: COMERCIO</c:v>
                </c:pt>
                <c:pt idx="4">
                  <c:v>09: TURISMO</c:v>
                </c:pt>
                <c:pt idx="5">
                  <c:v>10: AGROPECUARIA</c:v>
                </c:pt>
                <c:pt idx="6">
                  <c:v>11: PESCA</c:v>
                </c:pt>
                <c:pt idx="7">
                  <c:v>12: ENERGIA</c:v>
                </c:pt>
                <c:pt idx="8">
                  <c:v>13: MINERIA</c:v>
                </c:pt>
                <c:pt idx="9">
                  <c:v>14: INDUSTRIA</c:v>
                </c:pt>
                <c:pt idx="10">
                  <c:v>15: TRANSPORTE</c:v>
                </c:pt>
                <c:pt idx="11">
                  <c:v>16: COMUNICACIONES</c:v>
                </c:pt>
                <c:pt idx="12">
                  <c:v>17: AMBIENTE</c:v>
                </c:pt>
                <c:pt idx="13">
                  <c:v>18: SANEAMIENTO</c:v>
                </c:pt>
                <c:pt idx="14">
                  <c:v>19: VIVIENDA Y DESARROLLO URBANO</c:v>
                </c:pt>
                <c:pt idx="15">
                  <c:v>20: SALUD</c:v>
                </c:pt>
                <c:pt idx="16">
                  <c:v>21: CULTURA Y DEPORTE</c:v>
                </c:pt>
                <c:pt idx="17">
                  <c:v>22: EDUCACION</c:v>
                </c:pt>
                <c:pt idx="18">
                  <c:v>23: PROTECCION SOCIAL</c:v>
                </c:pt>
                <c:pt idx="19">
                  <c:v>24: PREVISION SOCIAL</c:v>
                </c:pt>
                <c:pt idx="20">
                  <c:v>25: DEUDA PUBLICA</c:v>
                </c:pt>
              </c:strCache>
            </c:strRef>
          </c:cat>
          <c:val>
            <c:numRef>
              <c:f>JUNIO!$C$85:$C$105</c:f>
              <c:numCache>
                <c:formatCode>#,##0</c:formatCode>
                <c:ptCount val="21"/>
                <c:pt idx="0">
                  <c:v>46890836</c:v>
                </c:pt>
                <c:pt idx="1">
                  <c:v>2134963</c:v>
                </c:pt>
                <c:pt idx="2">
                  <c:v>388508</c:v>
                </c:pt>
                <c:pt idx="3">
                  <c:v>78624</c:v>
                </c:pt>
                <c:pt idx="4">
                  <c:v>73212</c:v>
                </c:pt>
                <c:pt idx="5">
                  <c:v>8878884</c:v>
                </c:pt>
                <c:pt idx="6">
                  <c:v>49443</c:v>
                </c:pt>
                <c:pt idx="7">
                  <c:v>1441</c:v>
                </c:pt>
                <c:pt idx="8">
                  <c:v>12030</c:v>
                </c:pt>
                <c:pt idx="9">
                  <c:v>3564</c:v>
                </c:pt>
                <c:pt idx="10">
                  <c:v>36387504</c:v>
                </c:pt>
                <c:pt idx="11">
                  <c:v>0</c:v>
                </c:pt>
                <c:pt idx="12">
                  <c:v>1156446</c:v>
                </c:pt>
                <c:pt idx="13">
                  <c:v>207513</c:v>
                </c:pt>
                <c:pt idx="14">
                  <c:v>18940</c:v>
                </c:pt>
                <c:pt idx="15">
                  <c:v>508153979</c:v>
                </c:pt>
                <c:pt idx="16">
                  <c:v>19830</c:v>
                </c:pt>
                <c:pt idx="17">
                  <c:v>1246283895</c:v>
                </c:pt>
                <c:pt idx="18">
                  <c:v>2552995</c:v>
                </c:pt>
                <c:pt idx="19">
                  <c:v>81441966</c:v>
                </c:pt>
                <c:pt idx="20">
                  <c:v>55493470</c:v>
                </c:pt>
              </c:numCache>
            </c:numRef>
          </c:val>
        </c:ser>
        <c:ser>
          <c:idx val="1"/>
          <c:order val="1"/>
          <c:tx>
            <c:strRef>
              <c:f>JUNIO!$D$84</c:f>
              <c:strCache>
                <c:ptCount val="1"/>
                <c:pt idx="0">
                  <c:v>PIM</c:v>
                </c:pt>
              </c:strCache>
            </c:strRef>
          </c:tx>
          <c:invertIfNegative val="0"/>
          <c:cat>
            <c:strRef>
              <c:f>JUNIO!$B$85:$B$105</c:f>
              <c:strCache>
                <c:ptCount val="21"/>
                <c:pt idx="0">
                  <c:v>03: PLANEAMIENTO, GESTION Y RESERVA DE CONTINGENCIA</c:v>
                </c:pt>
                <c:pt idx="1">
                  <c:v>05: ORDEN PUBLICO Y SEGURIDAD</c:v>
                </c:pt>
                <c:pt idx="2">
                  <c:v>07: TRABAJO</c:v>
                </c:pt>
                <c:pt idx="3">
                  <c:v>08: COMERCIO</c:v>
                </c:pt>
                <c:pt idx="4">
                  <c:v>09: TURISMO</c:v>
                </c:pt>
                <c:pt idx="5">
                  <c:v>10: AGROPECUARIA</c:v>
                </c:pt>
                <c:pt idx="6">
                  <c:v>11: PESCA</c:v>
                </c:pt>
                <c:pt idx="7">
                  <c:v>12: ENERGIA</c:v>
                </c:pt>
                <c:pt idx="8">
                  <c:v>13: MINERIA</c:v>
                </c:pt>
                <c:pt idx="9">
                  <c:v>14: INDUSTRIA</c:v>
                </c:pt>
                <c:pt idx="10">
                  <c:v>15: TRANSPORTE</c:v>
                </c:pt>
                <c:pt idx="11">
                  <c:v>16: COMUNICACIONES</c:v>
                </c:pt>
                <c:pt idx="12">
                  <c:v>17: AMBIENTE</c:v>
                </c:pt>
                <c:pt idx="13">
                  <c:v>18: SANEAMIENTO</c:v>
                </c:pt>
                <c:pt idx="14">
                  <c:v>19: VIVIENDA Y DESARROLLO URBANO</c:v>
                </c:pt>
                <c:pt idx="15">
                  <c:v>20: SALUD</c:v>
                </c:pt>
                <c:pt idx="16">
                  <c:v>21: CULTURA Y DEPORTE</c:v>
                </c:pt>
                <c:pt idx="17">
                  <c:v>22: EDUCACION</c:v>
                </c:pt>
                <c:pt idx="18">
                  <c:v>23: PROTECCION SOCIAL</c:v>
                </c:pt>
                <c:pt idx="19">
                  <c:v>24: PREVISION SOCIAL</c:v>
                </c:pt>
                <c:pt idx="20">
                  <c:v>25: DEUDA PUBLICA</c:v>
                </c:pt>
              </c:strCache>
            </c:strRef>
          </c:cat>
          <c:val>
            <c:numRef>
              <c:f>JUNIO!$D$85:$D$105</c:f>
              <c:numCache>
                <c:formatCode>#,##0</c:formatCode>
                <c:ptCount val="21"/>
                <c:pt idx="0">
                  <c:v>67294100</c:v>
                </c:pt>
                <c:pt idx="1">
                  <c:v>7014370</c:v>
                </c:pt>
                <c:pt idx="2">
                  <c:v>1954919</c:v>
                </c:pt>
                <c:pt idx="3">
                  <c:v>189185</c:v>
                </c:pt>
                <c:pt idx="4">
                  <c:v>332546</c:v>
                </c:pt>
                <c:pt idx="5">
                  <c:v>20210710</c:v>
                </c:pt>
                <c:pt idx="6">
                  <c:v>233186</c:v>
                </c:pt>
                <c:pt idx="7">
                  <c:v>599681</c:v>
                </c:pt>
                <c:pt idx="8">
                  <c:v>866218</c:v>
                </c:pt>
                <c:pt idx="9">
                  <c:v>7564</c:v>
                </c:pt>
                <c:pt idx="10">
                  <c:v>41816557</c:v>
                </c:pt>
                <c:pt idx="11">
                  <c:v>1799238</c:v>
                </c:pt>
                <c:pt idx="12">
                  <c:v>2580763</c:v>
                </c:pt>
                <c:pt idx="13">
                  <c:v>14030387</c:v>
                </c:pt>
                <c:pt idx="14">
                  <c:v>14326</c:v>
                </c:pt>
                <c:pt idx="15">
                  <c:v>735975331</c:v>
                </c:pt>
                <c:pt idx="16">
                  <c:v>42830</c:v>
                </c:pt>
                <c:pt idx="17">
                  <c:v>1361963068</c:v>
                </c:pt>
                <c:pt idx="18">
                  <c:v>2898278</c:v>
                </c:pt>
                <c:pt idx="19">
                  <c:v>85651733</c:v>
                </c:pt>
                <c:pt idx="20">
                  <c:v>64258699</c:v>
                </c:pt>
              </c:numCache>
            </c:numRef>
          </c:val>
        </c:ser>
        <c:ser>
          <c:idx val="2"/>
          <c:order val="2"/>
          <c:tx>
            <c:strRef>
              <c:f>JUNIO!$E$84</c:f>
              <c:strCache>
                <c:ptCount val="1"/>
                <c:pt idx="0">
                  <c:v>Devengado </c:v>
                </c:pt>
              </c:strCache>
            </c:strRef>
          </c:tx>
          <c:invertIfNegative val="0"/>
          <c:cat>
            <c:strRef>
              <c:f>JUNIO!$B$85:$B$105</c:f>
              <c:strCache>
                <c:ptCount val="21"/>
                <c:pt idx="0">
                  <c:v>03: PLANEAMIENTO, GESTION Y RESERVA DE CONTINGENCIA</c:v>
                </c:pt>
                <c:pt idx="1">
                  <c:v>05: ORDEN PUBLICO Y SEGURIDAD</c:v>
                </c:pt>
                <c:pt idx="2">
                  <c:v>07: TRABAJO</c:v>
                </c:pt>
                <c:pt idx="3">
                  <c:v>08: COMERCIO</c:v>
                </c:pt>
                <c:pt idx="4">
                  <c:v>09: TURISMO</c:v>
                </c:pt>
                <c:pt idx="5">
                  <c:v>10: AGROPECUARIA</c:v>
                </c:pt>
                <c:pt idx="6">
                  <c:v>11: PESCA</c:v>
                </c:pt>
                <c:pt idx="7">
                  <c:v>12: ENERGIA</c:v>
                </c:pt>
                <c:pt idx="8">
                  <c:v>13: MINERIA</c:v>
                </c:pt>
                <c:pt idx="9">
                  <c:v>14: INDUSTRIA</c:v>
                </c:pt>
                <c:pt idx="10">
                  <c:v>15: TRANSPORTE</c:v>
                </c:pt>
                <c:pt idx="11">
                  <c:v>16: COMUNICACIONES</c:v>
                </c:pt>
                <c:pt idx="12">
                  <c:v>17: AMBIENTE</c:v>
                </c:pt>
                <c:pt idx="13">
                  <c:v>18: SANEAMIENTO</c:v>
                </c:pt>
                <c:pt idx="14">
                  <c:v>19: VIVIENDA Y DESARROLLO URBANO</c:v>
                </c:pt>
                <c:pt idx="15">
                  <c:v>20: SALUD</c:v>
                </c:pt>
                <c:pt idx="16">
                  <c:v>21: CULTURA Y DEPORTE</c:v>
                </c:pt>
                <c:pt idx="17">
                  <c:v>22: EDUCACION</c:v>
                </c:pt>
                <c:pt idx="18">
                  <c:v>23: PROTECCION SOCIAL</c:v>
                </c:pt>
                <c:pt idx="19">
                  <c:v>24: PREVISION SOCIAL</c:v>
                </c:pt>
                <c:pt idx="20">
                  <c:v>25: DEUDA PUBLICA</c:v>
                </c:pt>
              </c:strCache>
            </c:strRef>
          </c:cat>
          <c:val>
            <c:numRef>
              <c:f>JUNIO!$E$85:$E$105</c:f>
              <c:numCache>
                <c:formatCode>#,##0</c:formatCode>
                <c:ptCount val="21"/>
                <c:pt idx="0">
                  <c:v>16497214</c:v>
                </c:pt>
                <c:pt idx="1">
                  <c:v>2346094</c:v>
                </c:pt>
                <c:pt idx="2">
                  <c:v>291592</c:v>
                </c:pt>
                <c:pt idx="3">
                  <c:v>64405</c:v>
                </c:pt>
                <c:pt idx="4">
                  <c:v>62301</c:v>
                </c:pt>
                <c:pt idx="5">
                  <c:v>5034218</c:v>
                </c:pt>
                <c:pt idx="6">
                  <c:v>43749</c:v>
                </c:pt>
                <c:pt idx="7">
                  <c:v>30969</c:v>
                </c:pt>
                <c:pt idx="8">
                  <c:v>113426</c:v>
                </c:pt>
                <c:pt idx="9">
                  <c:v>5610</c:v>
                </c:pt>
                <c:pt idx="10">
                  <c:v>5135244</c:v>
                </c:pt>
                <c:pt idx="11">
                  <c:v>628137</c:v>
                </c:pt>
                <c:pt idx="12">
                  <c:v>995253</c:v>
                </c:pt>
                <c:pt idx="13">
                  <c:v>147715</c:v>
                </c:pt>
                <c:pt idx="14">
                  <c:v>10070</c:v>
                </c:pt>
                <c:pt idx="15">
                  <c:v>314133449</c:v>
                </c:pt>
                <c:pt idx="16">
                  <c:v>18510</c:v>
                </c:pt>
                <c:pt idx="17">
                  <c:v>686887998</c:v>
                </c:pt>
                <c:pt idx="18">
                  <c:v>802426</c:v>
                </c:pt>
                <c:pt idx="19">
                  <c:v>43358772</c:v>
                </c:pt>
                <c:pt idx="20">
                  <c:v>19042075</c:v>
                </c:pt>
              </c:numCache>
            </c:numRef>
          </c:val>
        </c:ser>
        <c:ser>
          <c:idx val="3"/>
          <c:order val="3"/>
          <c:tx>
            <c:strRef>
              <c:f>JUNIO!$F$84</c:f>
              <c:strCache>
                <c:ptCount val="1"/>
                <c:pt idx="0">
                  <c:v>Saldo</c:v>
                </c:pt>
              </c:strCache>
            </c:strRef>
          </c:tx>
          <c:invertIfNegative val="0"/>
          <c:cat>
            <c:strRef>
              <c:f>JUNIO!$B$85:$B$105</c:f>
              <c:strCache>
                <c:ptCount val="21"/>
                <c:pt idx="0">
                  <c:v>03: PLANEAMIENTO, GESTION Y RESERVA DE CONTINGENCIA</c:v>
                </c:pt>
                <c:pt idx="1">
                  <c:v>05: ORDEN PUBLICO Y SEGURIDAD</c:v>
                </c:pt>
                <c:pt idx="2">
                  <c:v>07: TRABAJO</c:v>
                </c:pt>
                <c:pt idx="3">
                  <c:v>08: COMERCIO</c:v>
                </c:pt>
                <c:pt idx="4">
                  <c:v>09: TURISMO</c:v>
                </c:pt>
                <c:pt idx="5">
                  <c:v>10: AGROPECUARIA</c:v>
                </c:pt>
                <c:pt idx="6">
                  <c:v>11: PESCA</c:v>
                </c:pt>
                <c:pt idx="7">
                  <c:v>12: ENERGIA</c:v>
                </c:pt>
                <c:pt idx="8">
                  <c:v>13: MINERIA</c:v>
                </c:pt>
                <c:pt idx="9">
                  <c:v>14: INDUSTRIA</c:v>
                </c:pt>
                <c:pt idx="10">
                  <c:v>15: TRANSPORTE</c:v>
                </c:pt>
                <c:pt idx="11">
                  <c:v>16: COMUNICACIONES</c:v>
                </c:pt>
                <c:pt idx="12">
                  <c:v>17: AMBIENTE</c:v>
                </c:pt>
                <c:pt idx="13">
                  <c:v>18: SANEAMIENTO</c:v>
                </c:pt>
                <c:pt idx="14">
                  <c:v>19: VIVIENDA Y DESARROLLO URBANO</c:v>
                </c:pt>
                <c:pt idx="15">
                  <c:v>20: SALUD</c:v>
                </c:pt>
                <c:pt idx="16">
                  <c:v>21: CULTURA Y DEPORTE</c:v>
                </c:pt>
                <c:pt idx="17">
                  <c:v>22: EDUCACION</c:v>
                </c:pt>
                <c:pt idx="18">
                  <c:v>23: PROTECCION SOCIAL</c:v>
                </c:pt>
                <c:pt idx="19">
                  <c:v>24: PREVISION SOCIAL</c:v>
                </c:pt>
                <c:pt idx="20">
                  <c:v>25: DEUDA PUBLICA</c:v>
                </c:pt>
              </c:strCache>
            </c:strRef>
          </c:cat>
          <c:val>
            <c:numRef>
              <c:f>JUNIO!$F$85:$F$105</c:f>
              <c:numCache>
                <c:formatCode>#,##0</c:formatCode>
                <c:ptCount val="21"/>
                <c:pt idx="0">
                  <c:v>50796886</c:v>
                </c:pt>
                <c:pt idx="1">
                  <c:v>4668276</c:v>
                </c:pt>
                <c:pt idx="2">
                  <c:v>1663327</c:v>
                </c:pt>
                <c:pt idx="3">
                  <c:v>124780</c:v>
                </c:pt>
                <c:pt idx="4">
                  <c:v>270245</c:v>
                </c:pt>
                <c:pt idx="5">
                  <c:v>15176492</c:v>
                </c:pt>
                <c:pt idx="6">
                  <c:v>189437</c:v>
                </c:pt>
                <c:pt idx="7">
                  <c:v>568712</c:v>
                </c:pt>
                <c:pt idx="8">
                  <c:v>752792</c:v>
                </c:pt>
                <c:pt idx="9">
                  <c:v>1954</c:v>
                </c:pt>
                <c:pt idx="10">
                  <c:v>36681313</c:v>
                </c:pt>
                <c:pt idx="11">
                  <c:v>1171101</c:v>
                </c:pt>
                <c:pt idx="12">
                  <c:v>1585510</c:v>
                </c:pt>
                <c:pt idx="13">
                  <c:v>13882672</c:v>
                </c:pt>
                <c:pt idx="14">
                  <c:v>4256</c:v>
                </c:pt>
                <c:pt idx="15">
                  <c:v>421841882</c:v>
                </c:pt>
                <c:pt idx="16">
                  <c:v>24320</c:v>
                </c:pt>
                <c:pt idx="17">
                  <c:v>675075070</c:v>
                </c:pt>
                <c:pt idx="18">
                  <c:v>2095852</c:v>
                </c:pt>
                <c:pt idx="19">
                  <c:v>42292961</c:v>
                </c:pt>
                <c:pt idx="20">
                  <c:v>45216624</c:v>
                </c:pt>
              </c:numCache>
            </c:numRef>
          </c:val>
        </c:ser>
        <c:ser>
          <c:idx val="4"/>
          <c:order val="4"/>
          <c:tx>
            <c:strRef>
              <c:f>JUNIO!$G$84</c:f>
              <c:strCache>
                <c:ptCount val="1"/>
                <c:pt idx="0">
                  <c:v>Avance % </c:v>
                </c:pt>
              </c:strCache>
            </c:strRef>
          </c:tx>
          <c:invertIfNegative val="0"/>
          <c:cat>
            <c:strRef>
              <c:f>JUNIO!$B$85:$B$105</c:f>
              <c:strCache>
                <c:ptCount val="21"/>
                <c:pt idx="0">
                  <c:v>03: PLANEAMIENTO, GESTION Y RESERVA DE CONTINGENCIA</c:v>
                </c:pt>
                <c:pt idx="1">
                  <c:v>05: ORDEN PUBLICO Y SEGURIDAD</c:v>
                </c:pt>
                <c:pt idx="2">
                  <c:v>07: TRABAJO</c:v>
                </c:pt>
                <c:pt idx="3">
                  <c:v>08: COMERCIO</c:v>
                </c:pt>
                <c:pt idx="4">
                  <c:v>09: TURISMO</c:v>
                </c:pt>
                <c:pt idx="5">
                  <c:v>10: AGROPECUARIA</c:v>
                </c:pt>
                <c:pt idx="6">
                  <c:v>11: PESCA</c:v>
                </c:pt>
                <c:pt idx="7">
                  <c:v>12: ENERGIA</c:v>
                </c:pt>
                <c:pt idx="8">
                  <c:v>13: MINERIA</c:v>
                </c:pt>
                <c:pt idx="9">
                  <c:v>14: INDUSTRIA</c:v>
                </c:pt>
                <c:pt idx="10">
                  <c:v>15: TRANSPORTE</c:v>
                </c:pt>
                <c:pt idx="11">
                  <c:v>16: COMUNICACIONES</c:v>
                </c:pt>
                <c:pt idx="12">
                  <c:v>17: AMBIENTE</c:v>
                </c:pt>
                <c:pt idx="13">
                  <c:v>18: SANEAMIENTO</c:v>
                </c:pt>
                <c:pt idx="14">
                  <c:v>19: VIVIENDA Y DESARROLLO URBANO</c:v>
                </c:pt>
                <c:pt idx="15">
                  <c:v>20: SALUD</c:v>
                </c:pt>
                <c:pt idx="16">
                  <c:v>21: CULTURA Y DEPORTE</c:v>
                </c:pt>
                <c:pt idx="17">
                  <c:v>22: EDUCACION</c:v>
                </c:pt>
                <c:pt idx="18">
                  <c:v>23: PROTECCION SOCIAL</c:v>
                </c:pt>
                <c:pt idx="19">
                  <c:v>24: PREVISION SOCIAL</c:v>
                </c:pt>
                <c:pt idx="20">
                  <c:v>25: DEUDA PUBLICA</c:v>
                </c:pt>
              </c:strCache>
            </c:strRef>
          </c:cat>
          <c:val>
            <c:numRef>
              <c:f>JUNIO!$G$85:$G$105</c:f>
              <c:numCache>
                <c:formatCode>0%</c:formatCode>
                <c:ptCount val="21"/>
                <c:pt idx="0">
                  <c:v>0.24515097163049956</c:v>
                </c:pt>
                <c:pt idx="1">
                  <c:v>0.33446966726876398</c:v>
                </c:pt>
                <c:pt idx="2">
                  <c:v>0.1491580981104588</c:v>
                </c:pt>
                <c:pt idx="3">
                  <c:v>0.34043396675212095</c:v>
                </c:pt>
                <c:pt idx="4">
                  <c:v>0.18734551009484401</c:v>
                </c:pt>
                <c:pt idx="5">
                  <c:v>0.2490866476239578</c:v>
                </c:pt>
                <c:pt idx="6">
                  <c:v>0.18761417923889084</c:v>
                </c:pt>
                <c:pt idx="7">
                  <c:v>5.1642456572744508E-2</c:v>
                </c:pt>
                <c:pt idx="8">
                  <c:v>0.13094394251793429</c:v>
                </c:pt>
                <c:pt idx="9">
                  <c:v>0.74167107350608141</c:v>
                </c:pt>
                <c:pt idx="10">
                  <c:v>0.12280408451609251</c:v>
                </c:pt>
                <c:pt idx="11">
                  <c:v>0.34911279108155785</c:v>
                </c:pt>
                <c:pt idx="12">
                  <c:v>0.38564292807979655</c:v>
                </c:pt>
                <c:pt idx="13">
                  <c:v>1.0528219927219399E-2</c:v>
                </c:pt>
                <c:pt idx="14">
                  <c:v>0.70291777188328908</c:v>
                </c:pt>
                <c:pt idx="15">
                  <c:v>0.42682605757067149</c:v>
                </c:pt>
                <c:pt idx="16">
                  <c:v>0.43217371001634369</c:v>
                </c:pt>
                <c:pt idx="17">
                  <c:v>0.50433672846112743</c:v>
                </c:pt>
                <c:pt idx="18">
                  <c:v>0.27686302004155572</c:v>
                </c:pt>
                <c:pt idx="19">
                  <c:v>0.50622177136801194</c:v>
                </c:pt>
                <c:pt idx="20">
                  <c:v>0.29633458654368339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7723136"/>
        <c:axId val="117724672"/>
      </c:barChart>
      <c:catAx>
        <c:axId val="11772313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17724672"/>
        <c:crosses val="autoZero"/>
        <c:auto val="1"/>
        <c:lblAlgn val="ctr"/>
        <c:lblOffset val="100"/>
        <c:noMultiLvlLbl val="0"/>
      </c:catAx>
      <c:valAx>
        <c:axId val="117724672"/>
        <c:scaling>
          <c:orientation val="minMax"/>
        </c:scaling>
        <c:delete val="0"/>
        <c:axPos val="b"/>
        <c:majorGridlines/>
        <c:numFmt formatCode="#,##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17723136"/>
        <c:crosses val="autoZero"/>
        <c:crossBetween val="between"/>
      </c:valAx>
      <c:spPr>
        <a:solidFill>
          <a:schemeClr val="bg1">
            <a:lumMod val="95000"/>
          </a:schemeClr>
        </a:solidFill>
      </c:spPr>
    </c:plotArea>
    <c:legend>
      <c:legendPos val="r"/>
      <c:layout>
        <c:manualLayout>
          <c:xMode val="edge"/>
          <c:yMode val="edge"/>
          <c:x val="0.8932537660309755"/>
          <c:y val="0.40338264376992633"/>
          <c:w val="9.0778383678212449E-2"/>
          <c:h val="0.15031668258167524"/>
        </c:manualLayout>
      </c:layout>
      <c:overlay val="0"/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E"/>
        </a:p>
      </c:txPr>
    </c:legend>
    <c:plotVisOnly val="1"/>
    <c:dispBlanksAs val="gap"/>
    <c:showDLblsOverMax val="0"/>
  </c:chart>
  <c:spPr>
    <a:ln>
      <a:solidFill>
        <a:sysClr val="windowText" lastClr="000000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.xml"/><Relationship Id="rId3" Type="http://schemas.openxmlformats.org/officeDocument/2006/relationships/image" Target="../media/image1.png"/><Relationship Id="rId7" Type="http://schemas.openxmlformats.org/officeDocument/2006/relationships/chart" Target="../charts/chart5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4.xml"/><Relationship Id="rId5" Type="http://schemas.openxmlformats.org/officeDocument/2006/relationships/chart" Target="../charts/chart3.xml"/><Relationship Id="rId4" Type="http://schemas.openxmlformats.org/officeDocument/2006/relationships/image" Target="../media/image2.png"/><Relationship Id="rId9" Type="http://schemas.openxmlformats.org/officeDocument/2006/relationships/chart" Target="../charts/chart7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650488</xdr:colOff>
      <xdr:row>196</xdr:row>
      <xdr:rowOff>83303</xdr:rowOff>
    </xdr:from>
    <xdr:to>
      <xdr:col>22</xdr:col>
      <xdr:colOff>77439</xdr:colOff>
      <xdr:row>281</xdr:row>
      <xdr:rowOff>109384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199</xdr:row>
      <xdr:rowOff>84128</xdr:rowOff>
    </xdr:from>
    <xdr:to>
      <xdr:col>6</xdr:col>
      <xdr:colOff>476249</xdr:colOff>
      <xdr:row>281</xdr:row>
      <xdr:rowOff>69696</xdr:rowOff>
    </xdr:to>
    <xdr:graphicFrame macro="">
      <xdr:nvGraphicFramePr>
        <xdr:cNvPr id="3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6</xdr:col>
      <xdr:colOff>9525</xdr:colOff>
      <xdr:row>0</xdr:row>
      <xdr:rowOff>114300</xdr:rowOff>
    </xdr:from>
    <xdr:to>
      <xdr:col>6</xdr:col>
      <xdr:colOff>831760</xdr:colOff>
      <xdr:row>3</xdr:row>
      <xdr:rowOff>9525</xdr:rowOff>
    </xdr:to>
    <xdr:pic>
      <xdr:nvPicPr>
        <xdr:cNvPr id="4" name="5 Imagen" descr="D:\JHANY_GRC\PRESUPUESTO 2019\logo gobierno regional 2019-2-1.png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44100" y="114300"/>
          <a:ext cx="82223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85725</xdr:colOff>
      <xdr:row>0</xdr:row>
      <xdr:rowOff>47625</xdr:rowOff>
    </xdr:from>
    <xdr:to>
      <xdr:col>1</xdr:col>
      <xdr:colOff>685800</xdr:colOff>
      <xdr:row>2</xdr:row>
      <xdr:rowOff>180975</xdr:rowOff>
    </xdr:to>
    <xdr:pic>
      <xdr:nvPicPr>
        <xdr:cNvPr id="5" name="6 Imagen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47625"/>
          <a:ext cx="600075" cy="6096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384696</xdr:colOff>
      <xdr:row>111</xdr:row>
      <xdr:rowOff>164088</xdr:rowOff>
    </xdr:from>
    <xdr:to>
      <xdr:col>23</xdr:col>
      <xdr:colOff>-1</xdr:colOff>
      <xdr:row>136</xdr:row>
      <xdr:rowOff>238125</xdr:rowOff>
    </xdr:to>
    <xdr:graphicFrame macro="">
      <xdr:nvGraphicFramePr>
        <xdr:cNvPr id="6" name="8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602211</xdr:colOff>
      <xdr:row>149</xdr:row>
      <xdr:rowOff>95249</xdr:rowOff>
    </xdr:from>
    <xdr:to>
      <xdr:col>23</xdr:col>
      <xdr:colOff>198437</xdr:colOff>
      <xdr:row>169</xdr:row>
      <xdr:rowOff>119063</xdr:rowOff>
    </xdr:to>
    <xdr:graphicFrame macro="">
      <xdr:nvGraphicFramePr>
        <xdr:cNvPr id="7" name="10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</xdr:col>
      <xdr:colOff>397102</xdr:colOff>
      <xdr:row>4</xdr:row>
      <xdr:rowOff>44677</xdr:rowOff>
    </xdr:from>
    <xdr:to>
      <xdr:col>23</xdr:col>
      <xdr:colOff>357414</xdr:colOff>
      <xdr:row>33</xdr:row>
      <xdr:rowOff>59871</xdr:rowOff>
    </xdr:to>
    <xdr:graphicFrame macro="">
      <xdr:nvGraphicFramePr>
        <xdr:cNvPr id="8" name="1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7</xdr:col>
      <xdr:colOff>311150</xdr:colOff>
      <xdr:row>74</xdr:row>
      <xdr:rowOff>119063</xdr:rowOff>
    </xdr:from>
    <xdr:to>
      <xdr:col>23</xdr:col>
      <xdr:colOff>254000</xdr:colOff>
      <xdr:row>108</xdr:row>
      <xdr:rowOff>143556</xdr:rowOff>
    </xdr:to>
    <xdr:graphicFrame macro="">
      <xdr:nvGraphicFramePr>
        <xdr:cNvPr id="9" name="1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7</xdr:col>
      <xdr:colOff>380546</xdr:colOff>
      <xdr:row>35</xdr:row>
      <xdr:rowOff>30390</xdr:rowOff>
    </xdr:from>
    <xdr:to>
      <xdr:col>23</xdr:col>
      <xdr:colOff>342446</xdr:colOff>
      <xdr:row>69</xdr:row>
      <xdr:rowOff>85499</xdr:rowOff>
    </xdr:to>
    <xdr:graphicFrame macro="">
      <xdr:nvGraphicFramePr>
        <xdr:cNvPr id="10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0.86652</cdr:x>
      <cdr:y>0.03511</cdr:y>
    </cdr:from>
    <cdr:to>
      <cdr:x>0.97071</cdr:x>
      <cdr:y>0.11005</cdr:y>
    </cdr:to>
    <cdr:pic>
      <cdr:nvPicPr>
        <cdr:cNvPr id="2" name="5 Imagen" descr="D:\JHANY_GRC\PRESUPUESTO 2019\logo gobierno regional 2019-2-1.png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8252229" y="239559"/>
          <a:ext cx="992282" cy="51133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</cdr:pic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0.8484</cdr:x>
      <cdr:y>0.03871</cdr:y>
    </cdr:from>
    <cdr:to>
      <cdr:x>0.95805</cdr:x>
      <cdr:y>0.13498</cdr:y>
    </cdr:to>
    <cdr:pic>
      <cdr:nvPicPr>
        <cdr:cNvPr id="2" name="5 Imagen" descr="D:\JHANY_GRC\PRESUPUESTO 2019\logo gobierno regional 2019-2-1.png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8021794" y="224117"/>
          <a:ext cx="1036757" cy="55736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</cdr:pic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0.89686</cdr:x>
      <cdr:y>0.03101</cdr:y>
    </cdr:from>
    <cdr:to>
      <cdr:x>0.97357</cdr:x>
      <cdr:y>0.12606</cdr:y>
    </cdr:to>
    <cdr:pic>
      <cdr:nvPicPr>
        <cdr:cNvPr id="2" name="5 Imagen" descr="D:\JHANY_GRC\PRESUPUESTO 2019\logo gobierno regional 2019-2-1.png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9347447" y="190547"/>
          <a:ext cx="799451" cy="58406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</cdr:pic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0.91165</cdr:x>
      <cdr:y>0.02352</cdr:y>
    </cdr:from>
    <cdr:to>
      <cdr:x>0.98212</cdr:x>
      <cdr:y>0.11812</cdr:y>
    </cdr:to>
    <cdr:pic>
      <cdr:nvPicPr>
        <cdr:cNvPr id="2" name="5 Imagen" descr="D:\JHANY_GRC\PRESUPUESTO 2019\logo gobierno regional 2019-2-1.png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9624217" y="136319"/>
          <a:ext cx="743947" cy="5482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</cdr:pic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0.87274</cdr:x>
      <cdr:y>0.04198</cdr:y>
    </cdr:from>
    <cdr:to>
      <cdr:x>0.94714</cdr:x>
      <cdr:y>0.11194</cdr:y>
    </cdr:to>
    <cdr:pic>
      <cdr:nvPicPr>
        <cdr:cNvPr id="2" name="5 Imagen" descr="D:\JHANY_GRC\PRESUPUESTO 2019\logo gobierno regional 2019-2-1.png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10730529" y="398283"/>
          <a:ext cx="914762" cy="66381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</cdr:pic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0.88855</cdr:x>
      <cdr:y>0.0499</cdr:y>
    </cdr:from>
    <cdr:to>
      <cdr:x>0.96295</cdr:x>
      <cdr:y>0.11986</cdr:y>
    </cdr:to>
    <cdr:pic>
      <cdr:nvPicPr>
        <cdr:cNvPr id="2" name="5 Imagen" descr="D:\JHANY_GRC\PRESUPUESTO 2019\logo gobierno regional 2019-2-1.png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10916410" y="471345"/>
          <a:ext cx="914053" cy="660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</cdr:pic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86"/>
  <sheetViews>
    <sheetView showGridLines="0" tabSelected="1" view="pageBreakPreview" zoomScale="71" zoomScaleNormal="71" zoomScaleSheetLayoutView="71" workbookViewId="0">
      <selection activeCell="K305" sqref="K305"/>
    </sheetView>
  </sheetViews>
  <sheetFormatPr baseColWidth="10" defaultRowHeight="9.75" x14ac:dyDescent="0.15"/>
  <cols>
    <col min="1" max="1" width="2.28515625" style="1" customWidth="1"/>
    <col min="2" max="2" width="71.140625" style="1" customWidth="1"/>
    <col min="3" max="3" width="18.85546875" style="2" customWidth="1"/>
    <col min="4" max="4" width="20" style="2" customWidth="1"/>
    <col min="5" max="5" width="19.28515625" style="2" customWidth="1"/>
    <col min="6" max="6" width="17.42578125" style="2" customWidth="1"/>
    <col min="7" max="7" width="12.5703125" style="16" customWidth="1"/>
    <col min="8" max="13" width="11.42578125" style="1"/>
    <col min="14" max="14" width="13.42578125" style="1" customWidth="1"/>
    <col min="15" max="15" width="21" style="1" customWidth="1"/>
    <col min="16" max="16" width="3.42578125" style="1" customWidth="1"/>
    <col min="17" max="16384" width="11.42578125" style="1"/>
  </cols>
  <sheetData>
    <row r="1" spans="1:20" ht="18" customHeight="1" x14ac:dyDescent="0.15">
      <c r="B1" s="89" t="s">
        <v>0</v>
      </c>
      <c r="C1" s="89"/>
      <c r="D1" s="89"/>
      <c r="E1" s="89"/>
      <c r="F1" s="89"/>
      <c r="G1" s="89"/>
      <c r="H1" s="29"/>
    </row>
    <row r="2" spans="1:20" ht="19.5" customHeight="1" x14ac:dyDescent="0.15">
      <c r="B2" s="90" t="s">
        <v>1</v>
      </c>
      <c r="C2" s="90"/>
      <c r="D2" s="90"/>
      <c r="E2" s="90"/>
      <c r="F2" s="90"/>
      <c r="G2" s="90"/>
      <c r="H2" s="29"/>
    </row>
    <row r="3" spans="1:20" ht="19.5" customHeight="1" x14ac:dyDescent="0.15">
      <c r="B3" s="91" t="s">
        <v>2</v>
      </c>
      <c r="C3" s="91"/>
      <c r="D3" s="91"/>
      <c r="E3" s="91"/>
      <c r="F3" s="91"/>
      <c r="G3" s="91"/>
      <c r="H3" s="29"/>
    </row>
    <row r="4" spans="1:20" ht="7.5" customHeight="1" x14ac:dyDescent="0.25">
      <c r="B4" s="26"/>
      <c r="C4" s="27"/>
      <c r="D4" s="27"/>
      <c r="E4" s="27"/>
      <c r="F4" s="27"/>
      <c r="G4" s="28"/>
    </row>
    <row r="5" spans="1:20" ht="25.5" customHeight="1" x14ac:dyDescent="0.15">
      <c r="A5" s="5"/>
      <c r="B5" s="92" t="s">
        <v>107</v>
      </c>
      <c r="C5" s="92"/>
      <c r="D5" s="92"/>
      <c r="E5" s="92"/>
      <c r="F5" s="92"/>
      <c r="G5" s="92"/>
    </row>
    <row r="6" spans="1:20" ht="40.5" customHeight="1" x14ac:dyDescent="0.15">
      <c r="A6" s="5"/>
      <c r="B6" s="93" t="s">
        <v>3</v>
      </c>
      <c r="C6" s="39" t="s">
        <v>4</v>
      </c>
      <c r="D6" s="39" t="s">
        <v>5</v>
      </c>
      <c r="E6" s="39" t="s">
        <v>6</v>
      </c>
      <c r="F6" s="39" t="s">
        <v>45</v>
      </c>
      <c r="G6" s="74" t="s">
        <v>7</v>
      </c>
      <c r="S6" s="15"/>
      <c r="T6" s="15"/>
    </row>
    <row r="7" spans="1:20" s="4" customFormat="1" ht="21.75" customHeight="1" x14ac:dyDescent="0.2">
      <c r="A7" s="5"/>
      <c r="B7" s="93"/>
      <c r="C7" s="40">
        <f>SUM(C10:C12)</f>
        <v>2410377765</v>
      </c>
      <c r="D7" s="40">
        <f>SUM(D10:D12)</f>
        <v>3274296008</v>
      </c>
      <c r="E7" s="40">
        <f>SUM(E10:E12)</f>
        <v>1213328217.8699999</v>
      </c>
      <c r="F7" s="40">
        <f>SUM(F10:F12)</f>
        <v>2060967790.1300001</v>
      </c>
      <c r="G7" s="41">
        <f>E7/D7</f>
        <v>0.37056155427166859</v>
      </c>
      <c r="S7" s="25"/>
    </row>
    <row r="8" spans="1:20" s="4" customFormat="1" ht="15" hidden="1" x14ac:dyDescent="0.25">
      <c r="A8" s="5"/>
      <c r="B8"/>
      <c r="C8"/>
      <c r="D8"/>
      <c r="E8"/>
      <c r="F8"/>
      <c r="G8"/>
    </row>
    <row r="9" spans="1:20" s="4" customFormat="1" ht="31.5" customHeight="1" x14ac:dyDescent="0.15">
      <c r="A9" s="5"/>
      <c r="B9" s="42" t="s">
        <v>8</v>
      </c>
      <c r="C9" s="42" t="s">
        <v>4</v>
      </c>
      <c r="D9" s="42" t="s">
        <v>5</v>
      </c>
      <c r="E9" s="42" t="s">
        <v>46</v>
      </c>
      <c r="F9" s="42" t="s">
        <v>45</v>
      </c>
      <c r="G9" s="43" t="s">
        <v>7</v>
      </c>
    </row>
    <row r="10" spans="1:20" s="4" customFormat="1" ht="26.25" customHeight="1" x14ac:dyDescent="0.15">
      <c r="A10" s="5"/>
      <c r="B10" s="44" t="s">
        <v>9</v>
      </c>
      <c r="C10" s="37">
        <v>1920610759</v>
      </c>
      <c r="D10" s="37">
        <v>2307918516</v>
      </c>
      <c r="E10" s="37">
        <v>1070056202.6799999</v>
      </c>
      <c r="F10" s="37">
        <f>+D10-E10</f>
        <v>1237862313.3200002</v>
      </c>
      <c r="G10" s="38">
        <f>E10/D10</f>
        <v>0.4636455729531484</v>
      </c>
    </row>
    <row r="11" spans="1:20" s="4" customFormat="1" ht="26.25" customHeight="1" x14ac:dyDescent="0.15">
      <c r="A11" s="5"/>
      <c r="B11" s="44" t="s">
        <v>10</v>
      </c>
      <c r="C11" s="37">
        <v>434273536</v>
      </c>
      <c r="D11" s="37">
        <v>901683845</v>
      </c>
      <c r="E11" s="37">
        <v>124229940.2</v>
      </c>
      <c r="F11" s="37">
        <f>+D11-E11</f>
        <v>777453904.79999995</v>
      </c>
      <c r="G11" s="38">
        <f>E11/D11</f>
        <v>0.13777549735295525</v>
      </c>
    </row>
    <row r="12" spans="1:20" s="4" customFormat="1" ht="26.25" customHeight="1" x14ac:dyDescent="0.15">
      <c r="A12" s="5"/>
      <c r="B12" s="36" t="s">
        <v>11</v>
      </c>
      <c r="C12" s="37">
        <v>55493470</v>
      </c>
      <c r="D12" s="37">
        <v>64693647</v>
      </c>
      <c r="E12" s="37">
        <v>19042074.989999998</v>
      </c>
      <c r="F12" s="37">
        <f>+D12-E12</f>
        <v>45651572.010000005</v>
      </c>
      <c r="G12" s="38">
        <f>E12/D12</f>
        <v>0.29434227119704659</v>
      </c>
    </row>
    <row r="13" spans="1:20" s="4" customFormat="1" ht="12.75" customHeight="1" x14ac:dyDescent="0.15">
      <c r="A13" s="3"/>
      <c r="B13" s="30"/>
      <c r="C13" s="31"/>
      <c r="D13" s="31"/>
      <c r="E13" s="31"/>
      <c r="F13" s="31"/>
      <c r="G13" s="32"/>
    </row>
    <row r="14" spans="1:20" s="4" customFormat="1" ht="39" customHeight="1" x14ac:dyDescent="0.15">
      <c r="A14" s="5"/>
      <c r="B14" s="33" t="s">
        <v>3</v>
      </c>
      <c r="C14" s="34">
        <f>SUM(C17:C21)</f>
        <v>2410377765</v>
      </c>
      <c r="D14" s="34">
        <f>SUM(D17:D21)</f>
        <v>3274296008</v>
      </c>
      <c r="E14" s="34">
        <f>SUM(E17:E21)</f>
        <v>1213328217.8700001</v>
      </c>
      <c r="F14" s="34">
        <f>SUM(F17:F21)</f>
        <v>2060967790.1300001</v>
      </c>
      <c r="G14" s="35">
        <f>E14/D14</f>
        <v>0.3705615542716687</v>
      </c>
    </row>
    <row r="15" spans="1:20" s="4" customFormat="1" ht="13.5" customHeight="1" x14ac:dyDescent="0.15">
      <c r="A15" s="5"/>
      <c r="B15" s="86" t="s">
        <v>29</v>
      </c>
      <c r="C15" s="94" t="s">
        <v>4</v>
      </c>
      <c r="D15" s="94" t="s">
        <v>5</v>
      </c>
      <c r="E15" s="94" t="s">
        <v>6</v>
      </c>
      <c r="F15" s="94" t="s">
        <v>45</v>
      </c>
      <c r="G15" s="86" t="s">
        <v>7</v>
      </c>
    </row>
    <row r="16" spans="1:20" s="4" customFormat="1" ht="15.75" customHeight="1" x14ac:dyDescent="0.15">
      <c r="A16" s="5"/>
      <c r="B16" s="86"/>
      <c r="C16" s="94"/>
      <c r="D16" s="94"/>
      <c r="E16" s="94"/>
      <c r="F16" s="94"/>
      <c r="G16" s="86"/>
    </row>
    <row r="17" spans="1:7" s="4" customFormat="1" ht="24.75" customHeight="1" x14ac:dyDescent="0.25">
      <c r="A17" s="6"/>
      <c r="B17" s="36" t="s">
        <v>22</v>
      </c>
      <c r="C17" s="37">
        <v>1986566471</v>
      </c>
      <c r="D17" s="37">
        <v>2286329583</v>
      </c>
      <c r="E17" s="37">
        <v>1031982151.35</v>
      </c>
      <c r="F17" s="37">
        <f>+D17-E17</f>
        <v>1254347431.6500001</v>
      </c>
      <c r="G17" s="38">
        <f>E17/D17</f>
        <v>0.45137068558413523</v>
      </c>
    </row>
    <row r="18" spans="1:7" s="4" customFormat="1" ht="24.75" customHeight="1" x14ac:dyDescent="0.25">
      <c r="A18" s="6"/>
      <c r="B18" s="36" t="s">
        <v>25</v>
      </c>
      <c r="C18" s="37">
        <v>9869154</v>
      </c>
      <c r="D18" s="37">
        <v>20523837</v>
      </c>
      <c r="E18" s="37">
        <v>6091517.6100000003</v>
      </c>
      <c r="F18" s="37">
        <f t="shared" ref="F18:F21" si="0">+D18-E18</f>
        <v>14432319.390000001</v>
      </c>
      <c r="G18" s="38">
        <f>E18/D18</f>
        <v>0.29680208481484238</v>
      </c>
    </row>
    <row r="19" spans="1:7" s="4" customFormat="1" ht="24.75" customHeight="1" x14ac:dyDescent="0.25">
      <c r="A19" s="6"/>
      <c r="B19" s="36" t="s">
        <v>28</v>
      </c>
      <c r="C19" s="37">
        <v>40091954</v>
      </c>
      <c r="D19" s="37">
        <v>313543437</v>
      </c>
      <c r="E19" s="37">
        <v>67498235.519999996</v>
      </c>
      <c r="F19" s="37">
        <f t="shared" si="0"/>
        <v>246045201.48000002</v>
      </c>
      <c r="G19" s="38">
        <f>E19/D19</f>
        <v>0.21527554895049517</v>
      </c>
    </row>
    <row r="20" spans="1:7" s="4" customFormat="1" ht="24.75" customHeight="1" x14ac:dyDescent="0.25">
      <c r="A20" s="6"/>
      <c r="B20" s="36" t="s">
        <v>23</v>
      </c>
      <c r="C20" s="37">
        <v>2146353</v>
      </c>
      <c r="D20" s="37">
        <v>74955935</v>
      </c>
      <c r="E20" s="37">
        <v>23489573.91</v>
      </c>
      <c r="F20" s="37">
        <f t="shared" si="0"/>
        <v>51466361.090000004</v>
      </c>
      <c r="G20" s="38">
        <f>E20/D20</f>
        <v>0.31337843907890683</v>
      </c>
    </row>
    <row r="21" spans="1:7" s="4" customFormat="1" ht="24.75" customHeight="1" x14ac:dyDescent="0.25">
      <c r="A21" s="6"/>
      <c r="B21" s="36" t="s">
        <v>24</v>
      </c>
      <c r="C21" s="37">
        <v>371703833</v>
      </c>
      <c r="D21" s="37">
        <v>578943216</v>
      </c>
      <c r="E21" s="37">
        <v>84266739.480000004</v>
      </c>
      <c r="F21" s="37">
        <f t="shared" si="0"/>
        <v>494676476.51999998</v>
      </c>
      <c r="G21" s="38">
        <f>E21/D21</f>
        <v>0.14555268487678419</v>
      </c>
    </row>
    <row r="22" spans="1:7" s="4" customFormat="1" ht="20.25" customHeight="1" x14ac:dyDescent="0.15">
      <c r="A22" s="3"/>
      <c r="B22" s="30"/>
      <c r="C22" s="31"/>
      <c r="D22" s="31"/>
      <c r="E22" s="31"/>
      <c r="F22" s="31"/>
      <c r="G22" s="32"/>
    </row>
    <row r="23" spans="1:7" s="4" customFormat="1" ht="21" customHeight="1" x14ac:dyDescent="0.15">
      <c r="A23" s="5"/>
      <c r="B23" s="87" t="s">
        <v>12</v>
      </c>
      <c r="C23" s="87"/>
      <c r="D23" s="87"/>
      <c r="E23" s="87"/>
      <c r="F23" s="87"/>
      <c r="G23" s="87"/>
    </row>
    <row r="24" spans="1:7" s="4" customFormat="1" ht="30.75" customHeight="1" x14ac:dyDescent="0.15">
      <c r="A24" s="5"/>
      <c r="B24" s="46" t="s">
        <v>41</v>
      </c>
      <c r="C24" s="46" t="s">
        <v>4</v>
      </c>
      <c r="D24" s="46" t="s">
        <v>5</v>
      </c>
      <c r="E24" s="46" t="s">
        <v>46</v>
      </c>
      <c r="F24" s="46" t="s">
        <v>45</v>
      </c>
      <c r="G24" s="78" t="s">
        <v>7</v>
      </c>
    </row>
    <row r="25" spans="1:7" s="4" customFormat="1" ht="27.75" customHeight="1" x14ac:dyDescent="0.25">
      <c r="A25" s="45"/>
      <c r="B25" s="47" t="s">
        <v>9</v>
      </c>
      <c r="C25" s="48">
        <f>SUM(C26:C30)</f>
        <v>1920610759</v>
      </c>
      <c r="D25" s="48">
        <f>SUM(D26:D30)</f>
        <v>2307918516</v>
      </c>
      <c r="E25" s="48">
        <f>SUM(E26:E30)</f>
        <v>1070056202.6799999</v>
      </c>
      <c r="F25" s="48">
        <f>SUM(F26:F30)</f>
        <v>1237862313.3200002</v>
      </c>
      <c r="G25" s="49">
        <f>E25/D25</f>
        <v>0.4636455729531484</v>
      </c>
    </row>
    <row r="26" spans="1:7" s="4" customFormat="1" ht="27.75" customHeight="1" x14ac:dyDescent="0.25">
      <c r="A26" s="45"/>
      <c r="B26" s="50" t="s">
        <v>13</v>
      </c>
      <c r="C26" s="37">
        <v>1503472460</v>
      </c>
      <c r="D26" s="37">
        <v>1615313431</v>
      </c>
      <c r="E26" s="37">
        <v>792515733.07000005</v>
      </c>
      <c r="F26" s="37">
        <f>+D26-E26</f>
        <v>822797697.92999995</v>
      </c>
      <c r="G26" s="51">
        <f t="shared" ref="G26:G35" si="1">E26/D26</f>
        <v>0.4906265978234165</v>
      </c>
    </row>
    <row r="27" spans="1:7" s="4" customFormat="1" ht="27.75" customHeight="1" x14ac:dyDescent="0.25">
      <c r="A27" s="45"/>
      <c r="B27" s="50" t="s">
        <v>14</v>
      </c>
      <c r="C27" s="37">
        <v>85357632</v>
      </c>
      <c r="D27" s="37">
        <v>89371068</v>
      </c>
      <c r="E27" s="37">
        <v>45824032.670000002</v>
      </c>
      <c r="F27" s="37">
        <f t="shared" ref="F27:F30" si="2">+D27-E27</f>
        <v>43547035.329999998</v>
      </c>
      <c r="G27" s="51">
        <f t="shared" si="1"/>
        <v>0.51273900710238796</v>
      </c>
    </row>
    <row r="28" spans="1:7" s="4" customFormat="1" ht="27.75" customHeight="1" x14ac:dyDescent="0.25">
      <c r="A28" s="45"/>
      <c r="B28" s="50" t="s">
        <v>15</v>
      </c>
      <c r="C28" s="37">
        <v>326555130</v>
      </c>
      <c r="D28" s="37">
        <v>572867868</v>
      </c>
      <c r="E28" s="37">
        <v>215322426.06999999</v>
      </c>
      <c r="F28" s="37">
        <f t="shared" si="2"/>
        <v>357545441.93000001</v>
      </c>
      <c r="G28" s="51">
        <f t="shared" si="1"/>
        <v>0.37586752215957764</v>
      </c>
    </row>
    <row r="29" spans="1:7" s="4" customFormat="1" ht="27.75" customHeight="1" x14ac:dyDescent="0.25">
      <c r="A29" s="45"/>
      <c r="B29" s="50" t="s">
        <v>16</v>
      </c>
      <c r="C29" s="37">
        <v>700000</v>
      </c>
      <c r="D29" s="37">
        <v>820000</v>
      </c>
      <c r="E29" s="37">
        <v>645412.5</v>
      </c>
      <c r="F29" s="37">
        <f t="shared" si="2"/>
        <v>174587.5</v>
      </c>
      <c r="G29" s="51">
        <f t="shared" si="1"/>
        <v>0.78708841463414636</v>
      </c>
    </row>
    <row r="30" spans="1:7" s="4" customFormat="1" ht="27.75" customHeight="1" x14ac:dyDescent="0.25">
      <c r="A30" s="45"/>
      <c r="B30" s="50" t="s">
        <v>17</v>
      </c>
      <c r="C30" s="37">
        <v>4525537</v>
      </c>
      <c r="D30" s="37">
        <v>29546149</v>
      </c>
      <c r="E30" s="37">
        <v>15748598.369999999</v>
      </c>
      <c r="F30" s="37">
        <f t="shared" si="2"/>
        <v>13797550.630000001</v>
      </c>
      <c r="G30" s="51">
        <f>E30/D30</f>
        <v>0.53301695493378842</v>
      </c>
    </row>
    <row r="31" spans="1:7" s="4" customFormat="1" ht="27.75" customHeight="1" x14ac:dyDescent="0.25">
      <c r="A31" s="45"/>
      <c r="B31" s="47" t="s">
        <v>10</v>
      </c>
      <c r="C31" s="48">
        <f>SUM(C33:C33)</f>
        <v>434273536</v>
      </c>
      <c r="D31" s="48">
        <f>SUM(D33:D33)</f>
        <v>900911098</v>
      </c>
      <c r="E31" s="48">
        <f>SUM(E33:E33)</f>
        <v>124229940.2</v>
      </c>
      <c r="F31" s="48">
        <f>SUM(F33:F33)</f>
        <v>776681157.79999995</v>
      </c>
      <c r="G31" s="49">
        <f t="shared" si="1"/>
        <v>0.13789367283385381</v>
      </c>
    </row>
    <row r="32" spans="1:7" s="4" customFormat="1" ht="27.75" customHeight="1" x14ac:dyDescent="0.25">
      <c r="A32" s="45"/>
      <c r="B32" s="50" t="s">
        <v>16</v>
      </c>
      <c r="C32" s="37">
        <v>0</v>
      </c>
      <c r="D32" s="37">
        <v>772747</v>
      </c>
      <c r="E32" s="37">
        <v>0</v>
      </c>
      <c r="F32" s="37">
        <f t="shared" ref="F32" si="3">+D32-E32</f>
        <v>772747</v>
      </c>
      <c r="G32" s="51">
        <f>E32/D32</f>
        <v>0</v>
      </c>
    </row>
    <row r="33" spans="1:7" s="4" customFormat="1" ht="27.75" customHeight="1" x14ac:dyDescent="0.25">
      <c r="A33" s="45"/>
      <c r="B33" s="50" t="s">
        <v>18</v>
      </c>
      <c r="C33" s="37">
        <v>434273536</v>
      </c>
      <c r="D33" s="37">
        <v>900911098</v>
      </c>
      <c r="E33" s="37">
        <v>124229940.2</v>
      </c>
      <c r="F33" s="37">
        <f>+D33-E33</f>
        <v>776681157.79999995</v>
      </c>
      <c r="G33" s="51">
        <f t="shared" si="1"/>
        <v>0.13789367283385381</v>
      </c>
    </row>
    <row r="34" spans="1:7" s="4" customFormat="1" ht="27.75" customHeight="1" x14ac:dyDescent="0.25">
      <c r="A34" s="45"/>
      <c r="B34" s="47" t="s">
        <v>11</v>
      </c>
      <c r="C34" s="52">
        <f>SUM(C35:C35)</f>
        <v>55493470</v>
      </c>
      <c r="D34" s="52">
        <f t="shared" ref="D34" si="4">SUM(D35:D35)</f>
        <v>64693647</v>
      </c>
      <c r="E34" s="52">
        <f t="shared" ref="E34:F34" si="5">SUM(E35:E35)</f>
        <v>19042074.989999998</v>
      </c>
      <c r="F34" s="52">
        <f t="shared" si="5"/>
        <v>45651572.010000005</v>
      </c>
      <c r="G34" s="49">
        <f t="shared" si="1"/>
        <v>0.29434227119704659</v>
      </c>
    </row>
    <row r="35" spans="1:7" s="4" customFormat="1" ht="27.75" customHeight="1" x14ac:dyDescent="0.15">
      <c r="A35" s="5"/>
      <c r="B35" s="50" t="s">
        <v>19</v>
      </c>
      <c r="C35" s="37">
        <v>55493470</v>
      </c>
      <c r="D35" s="37">
        <v>64693647</v>
      </c>
      <c r="E35" s="37">
        <v>19042074.989999998</v>
      </c>
      <c r="F35" s="37">
        <f>+D35-E35</f>
        <v>45651572.010000005</v>
      </c>
      <c r="G35" s="51">
        <f t="shared" si="1"/>
        <v>0.29434227119704659</v>
      </c>
    </row>
    <row r="36" spans="1:7" s="4" customFormat="1" ht="18" customHeight="1" x14ac:dyDescent="0.25">
      <c r="B36" s="7"/>
      <c r="C36" s="8"/>
      <c r="D36" s="9"/>
      <c r="E36" s="9">
        <f>+E25+E31+E34</f>
        <v>1213328217.8699999</v>
      </c>
      <c r="F36" s="9"/>
      <c r="G36" s="17"/>
    </row>
    <row r="37" spans="1:7" s="4" customFormat="1" ht="23.25" customHeight="1" x14ac:dyDescent="0.25">
      <c r="A37" s="10"/>
      <c r="B37" s="88" t="s">
        <v>38</v>
      </c>
      <c r="C37" s="88"/>
      <c r="D37" s="88"/>
      <c r="E37" s="88"/>
      <c r="F37" s="88"/>
      <c r="G37" s="88"/>
    </row>
    <row r="38" spans="1:7" s="4" customFormat="1" ht="24.75" customHeight="1" x14ac:dyDescent="0.25">
      <c r="B38" s="53" t="s">
        <v>3</v>
      </c>
      <c r="C38" s="54">
        <f>SUM(C40:C71)</f>
        <v>2410377765</v>
      </c>
      <c r="D38" s="54">
        <f t="shared" ref="D38" si="6">SUM(D40:D71)</f>
        <v>3274296008</v>
      </c>
      <c r="E38" s="54">
        <f>SUM(E40:E71)</f>
        <v>1213328217.8099999</v>
      </c>
      <c r="F38" s="54">
        <f>SUM(F40:F71)</f>
        <v>2060967790.1900001</v>
      </c>
      <c r="G38" s="55">
        <f>E38/D38</f>
        <v>0.37056155425334408</v>
      </c>
    </row>
    <row r="39" spans="1:7" s="4" customFormat="1" ht="24.75" customHeight="1" x14ac:dyDescent="0.25">
      <c r="B39" s="56" t="s">
        <v>20</v>
      </c>
      <c r="C39" s="56" t="s">
        <v>4</v>
      </c>
      <c r="D39" s="56" t="s">
        <v>5</v>
      </c>
      <c r="E39" s="56" t="s">
        <v>6</v>
      </c>
      <c r="F39" s="56" t="s">
        <v>45</v>
      </c>
      <c r="G39" s="56" t="s">
        <v>7</v>
      </c>
    </row>
    <row r="40" spans="1:7" s="4" customFormat="1" ht="24.75" customHeight="1" x14ac:dyDescent="0.25">
      <c r="B40" s="50" t="s">
        <v>72</v>
      </c>
      <c r="C40" s="37">
        <v>230971877</v>
      </c>
      <c r="D40" s="37">
        <v>432129242</v>
      </c>
      <c r="E40" s="37">
        <v>45309231.369999997</v>
      </c>
      <c r="F40" s="37">
        <f>+D40-E40</f>
        <v>386820010.63</v>
      </c>
      <c r="G40" s="57">
        <f>E40/D40</f>
        <v>0.1048511115801786</v>
      </c>
    </row>
    <row r="41" spans="1:7" s="4" customFormat="1" ht="24.75" customHeight="1" x14ac:dyDescent="0.25">
      <c r="B41" s="50" t="s">
        <v>73</v>
      </c>
      <c r="C41" s="37">
        <v>53542372</v>
      </c>
      <c r="D41" s="37">
        <v>104657266</v>
      </c>
      <c r="E41" s="37">
        <v>11936172.960000001</v>
      </c>
      <c r="F41" s="37">
        <f t="shared" ref="F41:F71" si="7">+D41-E41</f>
        <v>92721093.039999992</v>
      </c>
      <c r="G41" s="57">
        <f t="shared" ref="G41:G71" si="8">E41/D41</f>
        <v>0.11405011248812864</v>
      </c>
    </row>
    <row r="42" spans="1:7" s="4" customFormat="1" ht="24.75" customHeight="1" x14ac:dyDescent="0.25">
      <c r="B42" s="50" t="s">
        <v>74</v>
      </c>
      <c r="C42" s="37">
        <v>55024535</v>
      </c>
      <c r="D42" s="37">
        <v>173082239</v>
      </c>
      <c r="E42" s="37">
        <v>31810486.300000001</v>
      </c>
      <c r="F42" s="37">
        <f t="shared" si="7"/>
        <v>141271752.69999999</v>
      </c>
      <c r="G42" s="57">
        <f t="shared" si="8"/>
        <v>0.18378827593049568</v>
      </c>
    </row>
    <row r="43" spans="1:7" s="4" customFormat="1" ht="24.75" customHeight="1" x14ac:dyDescent="0.25">
      <c r="B43" s="50" t="s">
        <v>75</v>
      </c>
      <c r="C43" s="37">
        <v>83649964</v>
      </c>
      <c r="D43" s="37">
        <v>125649761</v>
      </c>
      <c r="E43" s="37">
        <v>15324518.189999999</v>
      </c>
      <c r="F43" s="37">
        <f t="shared" si="7"/>
        <v>110325242.81</v>
      </c>
      <c r="G43" s="57">
        <f t="shared" si="8"/>
        <v>0.12196217539960143</v>
      </c>
    </row>
    <row r="44" spans="1:7" s="4" customFormat="1" ht="24.75" customHeight="1" x14ac:dyDescent="0.25">
      <c r="B44" s="50" t="s">
        <v>76</v>
      </c>
      <c r="C44" s="37">
        <v>62730724</v>
      </c>
      <c r="D44" s="37">
        <v>102401563</v>
      </c>
      <c r="E44" s="37">
        <v>41255267.469999999</v>
      </c>
      <c r="F44" s="37">
        <f t="shared" si="7"/>
        <v>61146295.530000001</v>
      </c>
      <c r="G44" s="57">
        <f t="shared" si="8"/>
        <v>0.40287732199946985</v>
      </c>
    </row>
    <row r="45" spans="1:7" s="4" customFormat="1" ht="24.75" customHeight="1" x14ac:dyDescent="0.25">
      <c r="B45" s="50" t="s">
        <v>77</v>
      </c>
      <c r="C45" s="37">
        <v>62393782</v>
      </c>
      <c r="D45" s="37">
        <v>89728357</v>
      </c>
      <c r="E45" s="37">
        <v>16140762.130000001</v>
      </c>
      <c r="F45" s="37">
        <f t="shared" si="7"/>
        <v>73587594.870000005</v>
      </c>
      <c r="G45" s="57">
        <f t="shared" si="8"/>
        <v>0.17988473955897799</v>
      </c>
    </row>
    <row r="46" spans="1:7" s="4" customFormat="1" ht="24.75" customHeight="1" x14ac:dyDescent="0.25">
      <c r="B46" s="50" t="s">
        <v>78</v>
      </c>
      <c r="C46" s="37">
        <v>37163062</v>
      </c>
      <c r="D46" s="37">
        <v>43886859</v>
      </c>
      <c r="E46" s="37">
        <v>6015197.0300000003</v>
      </c>
      <c r="F46" s="37">
        <f t="shared" si="7"/>
        <v>37871661.969999999</v>
      </c>
      <c r="G46" s="57">
        <f t="shared" si="8"/>
        <v>0.13706146138186831</v>
      </c>
    </row>
    <row r="47" spans="1:7" s="4" customFormat="1" ht="24.75" customHeight="1" x14ac:dyDescent="0.25">
      <c r="B47" s="50" t="s">
        <v>79</v>
      </c>
      <c r="C47" s="37">
        <v>46315288</v>
      </c>
      <c r="D47" s="37">
        <v>50087509</v>
      </c>
      <c r="E47" s="37">
        <v>19795878.699999999</v>
      </c>
      <c r="F47" s="37">
        <f t="shared" si="7"/>
        <v>30291630.300000001</v>
      </c>
      <c r="G47" s="57">
        <f t="shared" si="8"/>
        <v>0.39522585760853068</v>
      </c>
    </row>
    <row r="48" spans="1:7" s="4" customFormat="1" ht="24.75" customHeight="1" x14ac:dyDescent="0.25">
      <c r="B48" s="50" t="s">
        <v>80</v>
      </c>
      <c r="C48" s="37">
        <v>135269265</v>
      </c>
      <c r="D48" s="37">
        <v>148121137</v>
      </c>
      <c r="E48" s="37">
        <v>73219376.359999999</v>
      </c>
      <c r="F48" s="37">
        <f t="shared" si="7"/>
        <v>74901760.640000001</v>
      </c>
      <c r="G48" s="57">
        <f t="shared" si="8"/>
        <v>0.49432091761488434</v>
      </c>
    </row>
    <row r="49" spans="2:11" s="4" customFormat="1" ht="24.75" customHeight="1" x14ac:dyDescent="0.25">
      <c r="B49" s="50" t="s">
        <v>81</v>
      </c>
      <c r="C49" s="37">
        <v>128752375</v>
      </c>
      <c r="D49" s="37">
        <v>141713800</v>
      </c>
      <c r="E49" s="37">
        <v>72336991.930000007</v>
      </c>
      <c r="F49" s="37">
        <f t="shared" si="7"/>
        <v>69376808.069999993</v>
      </c>
      <c r="G49" s="57">
        <f t="shared" si="8"/>
        <v>0.51044423288345953</v>
      </c>
    </row>
    <row r="50" spans="2:11" s="4" customFormat="1" ht="24.75" customHeight="1" x14ac:dyDescent="0.25">
      <c r="B50" s="50" t="s">
        <v>82</v>
      </c>
      <c r="C50" s="37">
        <v>174674014</v>
      </c>
      <c r="D50" s="37">
        <v>188425751</v>
      </c>
      <c r="E50" s="37">
        <v>97859836.670000002</v>
      </c>
      <c r="F50" s="37">
        <f t="shared" si="7"/>
        <v>90565914.329999998</v>
      </c>
      <c r="G50" s="57">
        <f t="shared" si="8"/>
        <v>0.51935489788760347</v>
      </c>
    </row>
    <row r="51" spans="2:11" s="4" customFormat="1" ht="24.75" customHeight="1" x14ac:dyDescent="0.25">
      <c r="B51" s="50" t="s">
        <v>83</v>
      </c>
      <c r="C51" s="37">
        <v>132975179</v>
      </c>
      <c r="D51" s="37">
        <v>142871939</v>
      </c>
      <c r="E51" s="37">
        <v>73657274.319999993</v>
      </c>
      <c r="F51" s="37">
        <f t="shared" si="7"/>
        <v>69214664.680000007</v>
      </c>
      <c r="G51" s="57">
        <f t="shared" si="8"/>
        <v>0.51554752343635513</v>
      </c>
    </row>
    <row r="52" spans="2:11" s="4" customFormat="1" ht="24.75" customHeight="1" x14ac:dyDescent="0.25">
      <c r="B52" s="50" t="s">
        <v>84</v>
      </c>
      <c r="C52" s="37">
        <v>53675121</v>
      </c>
      <c r="D52" s="37">
        <v>59507754</v>
      </c>
      <c r="E52" s="37">
        <v>29895745.77</v>
      </c>
      <c r="F52" s="37">
        <f t="shared" si="7"/>
        <v>29612008.23</v>
      </c>
      <c r="G52" s="57">
        <f t="shared" si="8"/>
        <v>0.50238403838935008</v>
      </c>
    </row>
    <row r="53" spans="2:11" s="4" customFormat="1" ht="24.75" customHeight="1" x14ac:dyDescent="0.25">
      <c r="B53" s="50" t="s">
        <v>85</v>
      </c>
      <c r="C53" s="37">
        <v>71126463</v>
      </c>
      <c r="D53" s="37">
        <v>77588958</v>
      </c>
      <c r="E53" s="37">
        <v>38707431.700000003</v>
      </c>
      <c r="F53" s="37">
        <f t="shared" si="7"/>
        <v>38881526.299999997</v>
      </c>
      <c r="G53" s="57">
        <f t="shared" si="8"/>
        <v>0.49887809680341372</v>
      </c>
    </row>
    <row r="54" spans="2:11" s="4" customFormat="1" ht="24.75" customHeight="1" x14ac:dyDescent="0.25">
      <c r="B54" s="50" t="s">
        <v>86</v>
      </c>
      <c r="C54" s="37">
        <v>70909196</v>
      </c>
      <c r="D54" s="37">
        <v>78830152</v>
      </c>
      <c r="E54" s="37">
        <v>38885252.450000003</v>
      </c>
      <c r="F54" s="37">
        <f t="shared" si="7"/>
        <v>39944899.549999997</v>
      </c>
      <c r="G54" s="57">
        <f t="shared" si="8"/>
        <v>0.4932789226386371</v>
      </c>
    </row>
    <row r="55" spans="2:11" s="4" customFormat="1" ht="24.75" customHeight="1" x14ac:dyDescent="0.25">
      <c r="B55" s="50" t="s">
        <v>87</v>
      </c>
      <c r="C55" s="37">
        <v>80678787</v>
      </c>
      <c r="D55" s="37">
        <v>87555604</v>
      </c>
      <c r="E55" s="37">
        <v>45568075.289999999</v>
      </c>
      <c r="F55" s="37">
        <f t="shared" si="7"/>
        <v>41987528.710000001</v>
      </c>
      <c r="G55" s="57">
        <f t="shared" si="8"/>
        <v>0.5204472724555701</v>
      </c>
    </row>
    <row r="56" spans="2:11" s="4" customFormat="1" ht="24.75" customHeight="1" x14ac:dyDescent="0.25">
      <c r="B56" s="50" t="s">
        <v>88</v>
      </c>
      <c r="C56" s="37">
        <v>251584993</v>
      </c>
      <c r="D56" s="37">
        <v>271372795</v>
      </c>
      <c r="E56" s="37">
        <v>136642588.75999999</v>
      </c>
      <c r="F56" s="37">
        <f t="shared" si="7"/>
        <v>134730206.24000001</v>
      </c>
      <c r="G56" s="57">
        <f t="shared" si="8"/>
        <v>0.50352353396367533</v>
      </c>
    </row>
    <row r="57" spans="2:11" s="4" customFormat="1" ht="24.75" customHeight="1" x14ac:dyDescent="0.25">
      <c r="B57" s="50" t="s">
        <v>89</v>
      </c>
      <c r="C57" s="37">
        <v>48592801</v>
      </c>
      <c r="D57" s="37">
        <v>53837453</v>
      </c>
      <c r="E57" s="37">
        <v>27408626.329999998</v>
      </c>
      <c r="F57" s="37">
        <f t="shared" si="7"/>
        <v>26428826.670000002</v>
      </c>
      <c r="G57" s="57">
        <f t="shared" si="8"/>
        <v>0.50909961007999394</v>
      </c>
    </row>
    <row r="58" spans="2:11" s="4" customFormat="1" ht="24.75" customHeight="1" x14ac:dyDescent="0.25">
      <c r="B58" s="50" t="s">
        <v>90</v>
      </c>
      <c r="C58" s="37">
        <v>37361166</v>
      </c>
      <c r="D58" s="37">
        <v>41369043</v>
      </c>
      <c r="E58" s="37">
        <v>20622044.530000001</v>
      </c>
      <c r="F58" s="37">
        <f t="shared" si="7"/>
        <v>20746998.469999999</v>
      </c>
      <c r="G58" s="57">
        <f t="shared" si="8"/>
        <v>0.49848976516087162</v>
      </c>
    </row>
    <row r="59" spans="2:11" s="4" customFormat="1" ht="24.75" customHeight="1" x14ac:dyDescent="0.25">
      <c r="B59" s="50" t="s">
        <v>91</v>
      </c>
      <c r="C59" s="37">
        <v>54464679</v>
      </c>
      <c r="D59" s="37">
        <v>60547819</v>
      </c>
      <c r="E59" s="37">
        <v>31343140.420000002</v>
      </c>
      <c r="F59" s="37">
        <f t="shared" si="7"/>
        <v>29204678.579999998</v>
      </c>
      <c r="G59" s="57">
        <f t="shared" si="8"/>
        <v>0.51765928051016996</v>
      </c>
    </row>
    <row r="60" spans="2:11" s="4" customFormat="1" ht="24.75" customHeight="1" x14ac:dyDescent="0.25">
      <c r="B60" s="50" t="s">
        <v>92</v>
      </c>
      <c r="C60" s="37">
        <v>25566743</v>
      </c>
      <c r="D60" s="37">
        <v>28452024</v>
      </c>
      <c r="E60" s="37">
        <v>14673789.34</v>
      </c>
      <c r="F60" s="37">
        <f t="shared" si="7"/>
        <v>13778234.66</v>
      </c>
      <c r="G60" s="57">
        <f t="shared" si="8"/>
        <v>0.5157379784299353</v>
      </c>
    </row>
    <row r="61" spans="2:11" s="4" customFormat="1" ht="24.75" customHeight="1" x14ac:dyDescent="0.25">
      <c r="B61" s="50" t="s">
        <v>93</v>
      </c>
      <c r="C61" s="37">
        <v>99849057</v>
      </c>
      <c r="D61" s="37">
        <v>168074322</v>
      </c>
      <c r="E61" s="37">
        <v>67317790.109999999</v>
      </c>
      <c r="F61" s="37">
        <f t="shared" si="7"/>
        <v>100756531.89</v>
      </c>
      <c r="G61" s="57">
        <f t="shared" si="8"/>
        <v>0.40052394267578839</v>
      </c>
    </row>
    <row r="62" spans="2:11" s="4" customFormat="1" ht="24.75" customHeight="1" x14ac:dyDescent="0.25">
      <c r="B62" s="50" t="s">
        <v>94</v>
      </c>
      <c r="C62" s="37">
        <v>40119559</v>
      </c>
      <c r="D62" s="37">
        <v>56057442</v>
      </c>
      <c r="E62" s="37">
        <v>24947682.760000002</v>
      </c>
      <c r="F62" s="37">
        <f t="shared" si="7"/>
        <v>31109759.239999998</v>
      </c>
      <c r="G62" s="57">
        <f t="shared" si="8"/>
        <v>0.44503783743824776</v>
      </c>
    </row>
    <row r="63" spans="2:11" s="4" customFormat="1" ht="24.75" customHeight="1" x14ac:dyDescent="0.25">
      <c r="B63" s="50" t="s">
        <v>95</v>
      </c>
      <c r="C63" s="37">
        <v>49369457</v>
      </c>
      <c r="D63" s="37">
        <v>70238906</v>
      </c>
      <c r="E63" s="37">
        <v>31813602.600000001</v>
      </c>
      <c r="F63" s="37">
        <f t="shared" si="7"/>
        <v>38425303.399999999</v>
      </c>
      <c r="G63" s="57">
        <f t="shared" si="8"/>
        <v>0.45293419860497258</v>
      </c>
      <c r="K63" s="12"/>
    </row>
    <row r="64" spans="2:11" s="4" customFormat="1" ht="24.75" customHeight="1" x14ac:dyDescent="0.25">
      <c r="B64" s="50" t="s">
        <v>96</v>
      </c>
      <c r="C64" s="37">
        <v>48204890</v>
      </c>
      <c r="D64" s="37">
        <v>66488922</v>
      </c>
      <c r="E64" s="37">
        <v>29470467.300000001</v>
      </c>
      <c r="F64" s="37">
        <f t="shared" si="7"/>
        <v>37018454.700000003</v>
      </c>
      <c r="G64" s="57">
        <f t="shared" si="8"/>
        <v>0.44323875938310447</v>
      </c>
    </row>
    <row r="65" spans="2:11" s="4" customFormat="1" ht="24.75" customHeight="1" x14ac:dyDescent="0.25">
      <c r="B65" s="50" t="s">
        <v>97</v>
      </c>
      <c r="C65" s="37">
        <v>68314509</v>
      </c>
      <c r="D65" s="37">
        <v>112438892</v>
      </c>
      <c r="E65" s="37">
        <v>43855436.899999999</v>
      </c>
      <c r="F65" s="37">
        <f t="shared" si="7"/>
        <v>68583455.099999994</v>
      </c>
      <c r="G65" s="57">
        <f t="shared" si="8"/>
        <v>0.39003796746769792</v>
      </c>
    </row>
    <row r="66" spans="2:11" s="4" customFormat="1" ht="24.75" customHeight="1" x14ac:dyDescent="0.25">
      <c r="B66" s="50" t="s">
        <v>98</v>
      </c>
      <c r="C66" s="37">
        <v>86632274</v>
      </c>
      <c r="D66" s="37">
        <v>104231151</v>
      </c>
      <c r="E66" s="37">
        <v>39729445.170000002</v>
      </c>
      <c r="F66" s="37">
        <f t="shared" si="7"/>
        <v>64501705.829999998</v>
      </c>
      <c r="G66" s="57">
        <f t="shared" si="8"/>
        <v>0.38116671253107431</v>
      </c>
    </row>
    <row r="67" spans="2:11" s="4" customFormat="1" ht="24.75" customHeight="1" x14ac:dyDescent="0.25">
      <c r="B67" s="50" t="s">
        <v>99</v>
      </c>
      <c r="C67" s="37">
        <v>16456437</v>
      </c>
      <c r="D67" s="37">
        <v>24504825</v>
      </c>
      <c r="E67" s="37">
        <v>12230694.27</v>
      </c>
      <c r="F67" s="37">
        <f t="shared" si="7"/>
        <v>12274130.73</v>
      </c>
      <c r="G67" s="57">
        <f t="shared" si="8"/>
        <v>0.49911371617630401</v>
      </c>
    </row>
    <row r="68" spans="2:11" s="4" customFormat="1" ht="24.75" customHeight="1" x14ac:dyDescent="0.25">
      <c r="B68" s="50" t="s">
        <v>100</v>
      </c>
      <c r="C68" s="37">
        <v>30074384</v>
      </c>
      <c r="D68" s="37">
        <v>42487429</v>
      </c>
      <c r="E68" s="37">
        <v>19656365.309999999</v>
      </c>
      <c r="F68" s="37">
        <f t="shared" si="7"/>
        <v>22831063.690000001</v>
      </c>
      <c r="G68" s="57">
        <f t="shared" si="8"/>
        <v>0.46263955651446925</v>
      </c>
    </row>
    <row r="69" spans="2:11" s="4" customFormat="1" ht="24.75" customHeight="1" x14ac:dyDescent="0.25">
      <c r="B69" s="50" t="s">
        <v>101</v>
      </c>
      <c r="C69" s="37">
        <v>19461405</v>
      </c>
      <c r="D69" s="37">
        <v>29096471</v>
      </c>
      <c r="E69" s="37">
        <v>13123383.6</v>
      </c>
      <c r="F69" s="37">
        <f t="shared" si="7"/>
        <v>15973087.4</v>
      </c>
      <c r="G69" s="57">
        <f t="shared" si="8"/>
        <v>0.45103007852739252</v>
      </c>
    </row>
    <row r="70" spans="2:11" s="4" customFormat="1" ht="24.75" customHeight="1" x14ac:dyDescent="0.25">
      <c r="B70" s="50" t="s">
        <v>102</v>
      </c>
      <c r="C70" s="37">
        <v>12414785</v>
      </c>
      <c r="D70" s="37">
        <v>19086382</v>
      </c>
      <c r="E70" s="37">
        <v>7910067.5300000003</v>
      </c>
      <c r="F70" s="37">
        <f t="shared" si="7"/>
        <v>11176314.469999999</v>
      </c>
      <c r="G70" s="57">
        <f t="shared" si="8"/>
        <v>0.41443514700690787</v>
      </c>
    </row>
    <row r="71" spans="2:11" s="4" customFormat="1" ht="24.75" customHeight="1" x14ac:dyDescent="0.25">
      <c r="B71" s="50" t="s">
        <v>103</v>
      </c>
      <c r="C71" s="37">
        <v>42058622</v>
      </c>
      <c r="D71" s="37">
        <v>79774241</v>
      </c>
      <c r="E71" s="37">
        <v>34865594.240000002</v>
      </c>
      <c r="F71" s="37">
        <f t="shared" si="7"/>
        <v>44908646.759999998</v>
      </c>
      <c r="G71" s="57">
        <f t="shared" si="8"/>
        <v>0.437053286912501</v>
      </c>
    </row>
    <row r="72" spans="2:11" s="4" customFormat="1" ht="30.75" customHeight="1" x14ac:dyDescent="0.2">
      <c r="B72" s="58"/>
      <c r="C72" s="59"/>
      <c r="D72" s="59"/>
      <c r="E72" s="59"/>
      <c r="F72" s="59"/>
      <c r="G72" s="60"/>
    </row>
    <row r="73" spans="2:11" s="4" customFormat="1" ht="21.75" customHeight="1" x14ac:dyDescent="0.25">
      <c r="B73" s="88" t="s">
        <v>39</v>
      </c>
      <c r="C73" s="88"/>
      <c r="D73" s="88"/>
      <c r="E73" s="88"/>
      <c r="F73" s="88"/>
      <c r="G73" s="88"/>
    </row>
    <row r="74" spans="2:11" s="4" customFormat="1" ht="19.5" customHeight="1" x14ac:dyDescent="0.25">
      <c r="B74" s="53" t="s">
        <v>3</v>
      </c>
      <c r="C74" s="54">
        <f>SUM(C76:C80)</f>
        <v>1990228043</v>
      </c>
      <c r="D74" s="54">
        <f t="shared" ref="D74:F74" si="9">SUM(D76:D80)</f>
        <v>2409733689</v>
      </c>
      <c r="E74" s="54">
        <f t="shared" si="9"/>
        <v>1095649223</v>
      </c>
      <c r="F74" s="54">
        <f t="shared" si="9"/>
        <v>1314084466</v>
      </c>
      <c r="G74" s="55">
        <f>E74/D74</f>
        <v>0.45467647649258558</v>
      </c>
    </row>
    <row r="75" spans="2:11" s="4" customFormat="1" ht="27.75" customHeight="1" x14ac:dyDescent="0.25">
      <c r="B75" s="56" t="s">
        <v>21</v>
      </c>
      <c r="C75" s="56" t="s">
        <v>4</v>
      </c>
      <c r="D75" s="56" t="s">
        <v>5</v>
      </c>
      <c r="E75" s="56" t="s">
        <v>6</v>
      </c>
      <c r="F75" s="56" t="s">
        <v>45</v>
      </c>
      <c r="G75" s="56" t="s">
        <v>7</v>
      </c>
    </row>
    <row r="76" spans="2:11" s="4" customFormat="1" ht="21.75" customHeight="1" x14ac:dyDescent="0.25">
      <c r="B76" s="77" t="s">
        <v>22</v>
      </c>
      <c r="C76" s="37">
        <v>1878096294</v>
      </c>
      <c r="D76" s="37">
        <v>2158637622</v>
      </c>
      <c r="E76" s="37">
        <v>999913932</v>
      </c>
      <c r="F76" s="37">
        <f>+D76-E76</f>
        <v>1158723690</v>
      </c>
      <c r="G76" s="79">
        <f>E76/D76</f>
        <v>0.46321528069800316</v>
      </c>
    </row>
    <row r="77" spans="2:11" s="4" customFormat="1" ht="21.75" customHeight="1" x14ac:dyDescent="0.25">
      <c r="B77" s="50" t="s">
        <v>25</v>
      </c>
      <c r="C77" s="37">
        <v>9869154</v>
      </c>
      <c r="D77" s="37">
        <v>20523837</v>
      </c>
      <c r="E77" s="37">
        <v>6091517</v>
      </c>
      <c r="F77" s="37">
        <f t="shared" ref="F77:F80" si="10">+D77-E77</f>
        <v>14432320</v>
      </c>
      <c r="G77" s="57">
        <f>E77/D77</f>
        <v>0.29680205509330443</v>
      </c>
    </row>
    <row r="78" spans="2:11" s="4" customFormat="1" ht="21.75" customHeight="1" x14ac:dyDescent="0.25">
      <c r="B78" s="50" t="s">
        <v>28</v>
      </c>
      <c r="C78" s="37">
        <v>40091954</v>
      </c>
      <c r="D78" s="37">
        <v>62143471</v>
      </c>
      <c r="E78" s="37">
        <v>43480847</v>
      </c>
      <c r="F78" s="37">
        <f t="shared" si="10"/>
        <v>18662624</v>
      </c>
      <c r="G78" s="57">
        <f>E78/D78</f>
        <v>0.69968487920476796</v>
      </c>
    </row>
    <row r="79" spans="2:11" s="4" customFormat="1" ht="21.75" customHeight="1" x14ac:dyDescent="0.25">
      <c r="B79" s="50" t="s">
        <v>23</v>
      </c>
      <c r="C79" s="37">
        <v>2146353</v>
      </c>
      <c r="D79" s="37">
        <v>74955935</v>
      </c>
      <c r="E79" s="37">
        <v>23489574</v>
      </c>
      <c r="F79" s="37">
        <f t="shared" si="10"/>
        <v>51466361</v>
      </c>
      <c r="G79" s="57">
        <f>E79/D79</f>
        <v>0.31337844027961226</v>
      </c>
      <c r="I79" s="12"/>
      <c r="K79" s="12"/>
    </row>
    <row r="80" spans="2:11" s="4" customFormat="1" ht="21.75" customHeight="1" x14ac:dyDescent="0.25">
      <c r="B80" s="77" t="s">
        <v>24</v>
      </c>
      <c r="C80" s="37">
        <v>60024288</v>
      </c>
      <c r="D80" s="37">
        <v>93472824</v>
      </c>
      <c r="E80" s="37">
        <v>22673353</v>
      </c>
      <c r="F80" s="37">
        <f t="shared" si="10"/>
        <v>70799471</v>
      </c>
      <c r="G80" s="57">
        <f>E80/D80</f>
        <v>0.24256625647685578</v>
      </c>
    </row>
    <row r="81" spans="2:7" s="4" customFormat="1" ht="23.25" customHeight="1" x14ac:dyDescent="0.15">
      <c r="B81" s="13"/>
      <c r="C81" s="11"/>
      <c r="D81" s="11"/>
      <c r="E81" s="11"/>
      <c r="F81" s="11"/>
      <c r="G81" s="18"/>
    </row>
    <row r="82" spans="2:7" s="4" customFormat="1" ht="25.5" customHeight="1" x14ac:dyDescent="0.25">
      <c r="B82" s="88" t="s">
        <v>40</v>
      </c>
      <c r="C82" s="88"/>
      <c r="D82" s="88"/>
      <c r="E82" s="88"/>
      <c r="F82" s="88"/>
      <c r="G82" s="88"/>
    </row>
    <row r="83" spans="2:7" s="4" customFormat="1" ht="19.5" customHeight="1" x14ac:dyDescent="0.25">
      <c r="B83" s="53" t="s">
        <v>3</v>
      </c>
      <c r="C83" s="54">
        <f>SUM(C85:C105)</f>
        <v>1990228043</v>
      </c>
      <c r="D83" s="54">
        <f t="shared" ref="D83:F83" si="11">SUM(D85:D105)</f>
        <v>2409733689</v>
      </c>
      <c r="E83" s="54">
        <f t="shared" si="11"/>
        <v>1095649227</v>
      </c>
      <c r="F83" s="54">
        <f t="shared" si="11"/>
        <v>1314084462</v>
      </c>
      <c r="G83" s="55">
        <f>E83/D83</f>
        <v>0.45467647815252005</v>
      </c>
    </row>
    <row r="84" spans="2:7" s="4" customFormat="1" ht="27" customHeight="1" x14ac:dyDescent="0.25">
      <c r="B84" s="56" t="s">
        <v>26</v>
      </c>
      <c r="C84" s="56" t="s">
        <v>4</v>
      </c>
      <c r="D84" s="56" t="s">
        <v>5</v>
      </c>
      <c r="E84" s="56" t="s">
        <v>6</v>
      </c>
      <c r="F84" s="56" t="s">
        <v>45</v>
      </c>
      <c r="G84" s="56" t="s">
        <v>7</v>
      </c>
    </row>
    <row r="85" spans="2:7" s="4" customFormat="1" ht="24" customHeight="1" x14ac:dyDescent="0.25">
      <c r="B85" s="50" t="s">
        <v>48</v>
      </c>
      <c r="C85" s="37">
        <v>46890836</v>
      </c>
      <c r="D85" s="37">
        <v>67294100</v>
      </c>
      <c r="E85" s="37">
        <v>16497214</v>
      </c>
      <c r="F85" s="37">
        <f>+D85-E85</f>
        <v>50796886</v>
      </c>
      <c r="G85" s="57">
        <f>E85/D85</f>
        <v>0.24515097163049956</v>
      </c>
    </row>
    <row r="86" spans="2:7" s="4" customFormat="1" ht="24" customHeight="1" x14ac:dyDescent="0.25">
      <c r="B86" s="50" t="s">
        <v>49</v>
      </c>
      <c r="C86" s="37">
        <v>2134963</v>
      </c>
      <c r="D86" s="37">
        <v>7014370</v>
      </c>
      <c r="E86" s="37">
        <v>2346094</v>
      </c>
      <c r="F86" s="37">
        <f t="shared" ref="F86:F105" si="12">+D86-E86</f>
        <v>4668276</v>
      </c>
      <c r="G86" s="57">
        <f t="shared" ref="G86:G105" si="13">E86/D86</f>
        <v>0.33446966726876398</v>
      </c>
    </row>
    <row r="87" spans="2:7" s="4" customFormat="1" ht="24" customHeight="1" x14ac:dyDescent="0.25">
      <c r="B87" s="50" t="s">
        <v>50</v>
      </c>
      <c r="C87" s="37">
        <v>388508</v>
      </c>
      <c r="D87" s="37">
        <v>1954919</v>
      </c>
      <c r="E87" s="37">
        <v>291592</v>
      </c>
      <c r="F87" s="37">
        <f t="shared" si="12"/>
        <v>1663327</v>
      </c>
      <c r="G87" s="57">
        <f t="shared" si="13"/>
        <v>0.1491580981104588</v>
      </c>
    </row>
    <row r="88" spans="2:7" s="4" customFormat="1" ht="24" customHeight="1" x14ac:dyDescent="0.25">
      <c r="B88" s="50" t="s">
        <v>51</v>
      </c>
      <c r="C88" s="37">
        <v>78624</v>
      </c>
      <c r="D88" s="37">
        <v>189185</v>
      </c>
      <c r="E88" s="37">
        <v>64405</v>
      </c>
      <c r="F88" s="37">
        <f t="shared" si="12"/>
        <v>124780</v>
      </c>
      <c r="G88" s="57">
        <f t="shared" si="13"/>
        <v>0.34043396675212095</v>
      </c>
    </row>
    <row r="89" spans="2:7" s="4" customFormat="1" ht="24" customHeight="1" x14ac:dyDescent="0.25">
      <c r="B89" s="50" t="s">
        <v>52</v>
      </c>
      <c r="C89" s="37">
        <v>73212</v>
      </c>
      <c r="D89" s="37">
        <v>332546</v>
      </c>
      <c r="E89" s="37">
        <v>62301</v>
      </c>
      <c r="F89" s="37">
        <f t="shared" si="12"/>
        <v>270245</v>
      </c>
      <c r="G89" s="57">
        <f t="shared" si="13"/>
        <v>0.18734551009484401</v>
      </c>
    </row>
    <row r="90" spans="2:7" s="4" customFormat="1" ht="24" customHeight="1" x14ac:dyDescent="0.25">
      <c r="B90" s="50" t="s">
        <v>53</v>
      </c>
      <c r="C90" s="37">
        <v>8878884</v>
      </c>
      <c r="D90" s="37">
        <v>20210710</v>
      </c>
      <c r="E90" s="37">
        <v>5034218</v>
      </c>
      <c r="F90" s="37">
        <f t="shared" si="12"/>
        <v>15176492</v>
      </c>
      <c r="G90" s="57">
        <f t="shared" si="13"/>
        <v>0.2490866476239578</v>
      </c>
    </row>
    <row r="91" spans="2:7" s="4" customFormat="1" ht="24" customHeight="1" x14ac:dyDescent="0.25">
      <c r="B91" s="50" t="s">
        <v>54</v>
      </c>
      <c r="C91" s="37">
        <v>49443</v>
      </c>
      <c r="D91" s="37">
        <v>233186</v>
      </c>
      <c r="E91" s="37">
        <v>43749</v>
      </c>
      <c r="F91" s="37">
        <f t="shared" si="12"/>
        <v>189437</v>
      </c>
      <c r="G91" s="57">
        <f t="shared" si="13"/>
        <v>0.18761417923889084</v>
      </c>
    </row>
    <row r="92" spans="2:7" s="4" customFormat="1" ht="24" customHeight="1" x14ac:dyDescent="0.25">
      <c r="B92" s="50" t="s">
        <v>55</v>
      </c>
      <c r="C92" s="37">
        <v>1441</v>
      </c>
      <c r="D92" s="37">
        <v>599681</v>
      </c>
      <c r="E92" s="37">
        <v>30969</v>
      </c>
      <c r="F92" s="37">
        <f t="shared" si="12"/>
        <v>568712</v>
      </c>
      <c r="G92" s="57">
        <f t="shared" si="13"/>
        <v>5.1642456572744508E-2</v>
      </c>
    </row>
    <row r="93" spans="2:7" s="4" customFormat="1" ht="24" customHeight="1" x14ac:dyDescent="0.25">
      <c r="B93" s="50" t="s">
        <v>56</v>
      </c>
      <c r="C93" s="37">
        <v>12030</v>
      </c>
      <c r="D93" s="37">
        <v>866218</v>
      </c>
      <c r="E93" s="37">
        <v>113426</v>
      </c>
      <c r="F93" s="37">
        <f t="shared" si="12"/>
        <v>752792</v>
      </c>
      <c r="G93" s="57">
        <f t="shared" si="13"/>
        <v>0.13094394251793429</v>
      </c>
    </row>
    <row r="94" spans="2:7" s="4" customFormat="1" ht="24" customHeight="1" x14ac:dyDescent="0.25">
      <c r="B94" s="50" t="s">
        <v>57</v>
      </c>
      <c r="C94" s="37">
        <v>3564</v>
      </c>
      <c r="D94" s="37">
        <v>7564</v>
      </c>
      <c r="E94" s="37">
        <v>5610</v>
      </c>
      <c r="F94" s="37">
        <f t="shared" si="12"/>
        <v>1954</v>
      </c>
      <c r="G94" s="57">
        <f t="shared" si="13"/>
        <v>0.74167107350608141</v>
      </c>
    </row>
    <row r="95" spans="2:7" s="4" customFormat="1" ht="24" customHeight="1" x14ac:dyDescent="0.25">
      <c r="B95" s="50" t="s">
        <v>58</v>
      </c>
      <c r="C95" s="37">
        <v>36387504</v>
      </c>
      <c r="D95" s="37">
        <v>41816557</v>
      </c>
      <c r="E95" s="37">
        <v>5135244</v>
      </c>
      <c r="F95" s="37">
        <f t="shared" si="12"/>
        <v>36681313</v>
      </c>
      <c r="G95" s="57">
        <f t="shared" si="13"/>
        <v>0.12280408451609251</v>
      </c>
    </row>
    <row r="96" spans="2:7" s="4" customFormat="1" ht="24" customHeight="1" x14ac:dyDescent="0.25">
      <c r="B96" s="50" t="s">
        <v>59</v>
      </c>
      <c r="C96" s="37">
        <v>0</v>
      </c>
      <c r="D96" s="37">
        <v>1799238</v>
      </c>
      <c r="E96" s="37">
        <v>628137</v>
      </c>
      <c r="F96" s="37">
        <f t="shared" si="12"/>
        <v>1171101</v>
      </c>
      <c r="G96" s="57">
        <f t="shared" si="13"/>
        <v>0.34911279108155785</v>
      </c>
    </row>
    <row r="97" spans="2:7" s="4" customFormat="1" ht="24" customHeight="1" x14ac:dyDescent="0.25">
      <c r="B97" s="50" t="s">
        <v>60</v>
      </c>
      <c r="C97" s="37">
        <v>1156446</v>
      </c>
      <c r="D97" s="37">
        <v>2580763</v>
      </c>
      <c r="E97" s="37">
        <v>995253</v>
      </c>
      <c r="F97" s="37">
        <f t="shared" si="12"/>
        <v>1585510</v>
      </c>
      <c r="G97" s="57">
        <f t="shared" si="13"/>
        <v>0.38564292807979655</v>
      </c>
    </row>
    <row r="98" spans="2:7" s="4" customFormat="1" ht="24" customHeight="1" x14ac:dyDescent="0.25">
      <c r="B98" s="50" t="s">
        <v>61</v>
      </c>
      <c r="C98" s="37">
        <v>207513</v>
      </c>
      <c r="D98" s="37">
        <v>14030387</v>
      </c>
      <c r="E98" s="37">
        <v>147715</v>
      </c>
      <c r="F98" s="37">
        <f t="shared" si="12"/>
        <v>13882672</v>
      </c>
      <c r="G98" s="57">
        <f t="shared" si="13"/>
        <v>1.0528219927219399E-2</v>
      </c>
    </row>
    <row r="99" spans="2:7" s="4" customFormat="1" ht="24" customHeight="1" x14ac:dyDescent="0.25">
      <c r="B99" s="50" t="s">
        <v>62</v>
      </c>
      <c r="C99" s="37">
        <v>18940</v>
      </c>
      <c r="D99" s="37">
        <v>14326</v>
      </c>
      <c r="E99" s="37">
        <v>10070</v>
      </c>
      <c r="F99" s="37">
        <f t="shared" si="12"/>
        <v>4256</v>
      </c>
      <c r="G99" s="57">
        <f t="shared" si="13"/>
        <v>0.70291777188328908</v>
      </c>
    </row>
    <row r="100" spans="2:7" s="4" customFormat="1" ht="24" customHeight="1" x14ac:dyDescent="0.25">
      <c r="B100" s="50" t="s">
        <v>63</v>
      </c>
      <c r="C100" s="37">
        <v>508153979</v>
      </c>
      <c r="D100" s="37">
        <v>735975331</v>
      </c>
      <c r="E100" s="37">
        <v>314133449</v>
      </c>
      <c r="F100" s="37">
        <f t="shared" si="12"/>
        <v>421841882</v>
      </c>
      <c r="G100" s="57">
        <f t="shared" si="13"/>
        <v>0.42682605757067149</v>
      </c>
    </row>
    <row r="101" spans="2:7" s="4" customFormat="1" ht="24" customHeight="1" x14ac:dyDescent="0.25">
      <c r="B101" s="50" t="s">
        <v>64</v>
      </c>
      <c r="C101" s="37">
        <v>19830</v>
      </c>
      <c r="D101" s="37">
        <v>42830</v>
      </c>
      <c r="E101" s="37">
        <v>18510</v>
      </c>
      <c r="F101" s="37">
        <f t="shared" si="12"/>
        <v>24320</v>
      </c>
      <c r="G101" s="57">
        <f t="shared" si="13"/>
        <v>0.43217371001634369</v>
      </c>
    </row>
    <row r="102" spans="2:7" s="4" customFormat="1" ht="24" customHeight="1" x14ac:dyDescent="0.25">
      <c r="B102" s="50" t="s">
        <v>65</v>
      </c>
      <c r="C102" s="37">
        <v>1246283895</v>
      </c>
      <c r="D102" s="37">
        <v>1361963068</v>
      </c>
      <c r="E102" s="37">
        <v>686887998</v>
      </c>
      <c r="F102" s="37">
        <f t="shared" si="12"/>
        <v>675075070</v>
      </c>
      <c r="G102" s="57">
        <f t="shared" si="13"/>
        <v>0.50433672846112743</v>
      </c>
    </row>
    <row r="103" spans="2:7" s="4" customFormat="1" ht="24" customHeight="1" x14ac:dyDescent="0.25">
      <c r="B103" s="50" t="s">
        <v>66</v>
      </c>
      <c r="C103" s="37">
        <v>2552995</v>
      </c>
      <c r="D103" s="37">
        <v>2898278</v>
      </c>
      <c r="E103" s="37">
        <v>802426</v>
      </c>
      <c r="F103" s="37">
        <f t="shared" si="12"/>
        <v>2095852</v>
      </c>
      <c r="G103" s="57">
        <f t="shared" si="13"/>
        <v>0.27686302004155572</v>
      </c>
    </row>
    <row r="104" spans="2:7" s="4" customFormat="1" ht="24" customHeight="1" x14ac:dyDescent="0.25">
      <c r="B104" s="50" t="s">
        <v>67</v>
      </c>
      <c r="C104" s="37">
        <v>81441966</v>
      </c>
      <c r="D104" s="37">
        <v>85651733</v>
      </c>
      <c r="E104" s="37">
        <v>43358772</v>
      </c>
      <c r="F104" s="37">
        <f t="shared" si="12"/>
        <v>42292961</v>
      </c>
      <c r="G104" s="57">
        <f t="shared" si="13"/>
        <v>0.50622177136801194</v>
      </c>
    </row>
    <row r="105" spans="2:7" s="4" customFormat="1" ht="24" customHeight="1" x14ac:dyDescent="0.25">
      <c r="B105" s="50" t="s">
        <v>68</v>
      </c>
      <c r="C105" s="37">
        <v>55493470</v>
      </c>
      <c r="D105" s="37">
        <v>64258699</v>
      </c>
      <c r="E105" s="37">
        <v>19042075</v>
      </c>
      <c r="F105" s="37">
        <f t="shared" si="12"/>
        <v>45216624</v>
      </c>
      <c r="G105" s="57">
        <f t="shared" si="13"/>
        <v>0.29633458654368339</v>
      </c>
    </row>
    <row r="106" spans="2:7" s="4" customFormat="1" ht="26.25" customHeight="1" x14ac:dyDescent="0.2">
      <c r="B106" s="61"/>
      <c r="C106" s="62"/>
      <c r="D106" s="62"/>
      <c r="E106" s="63"/>
      <c r="F106" s="63"/>
      <c r="G106" s="64"/>
    </row>
    <row r="107" spans="2:7" s="4" customFormat="1" ht="26.25" customHeight="1" x14ac:dyDescent="0.25">
      <c r="B107" s="88" t="s">
        <v>42</v>
      </c>
      <c r="C107" s="88"/>
      <c r="D107" s="88"/>
      <c r="E107" s="88"/>
      <c r="F107" s="88"/>
      <c r="G107" s="88"/>
    </row>
    <row r="108" spans="2:7" s="4" customFormat="1" ht="21" customHeight="1" x14ac:dyDescent="0.25">
      <c r="B108" s="65" t="s">
        <v>27</v>
      </c>
      <c r="C108" s="66">
        <f>SUM(C110:C119)</f>
        <v>420149722</v>
      </c>
      <c r="D108" s="66">
        <f>SUM(D110:D119)</f>
        <v>864562319</v>
      </c>
      <c r="E108" s="66">
        <f>SUM(E110:E119)</f>
        <v>117678991</v>
      </c>
      <c r="F108" s="66">
        <f>SUM(F110:F119)</f>
        <v>746883328</v>
      </c>
      <c r="G108" s="67">
        <f>E108/D108</f>
        <v>0.13611394854232595</v>
      </c>
    </row>
    <row r="109" spans="2:7" s="4" customFormat="1" ht="29.25" customHeight="1" x14ac:dyDescent="0.25">
      <c r="B109" s="56" t="s">
        <v>20</v>
      </c>
      <c r="C109" s="56" t="s">
        <v>4</v>
      </c>
      <c r="D109" s="56" t="s">
        <v>5</v>
      </c>
      <c r="E109" s="56" t="s">
        <v>6</v>
      </c>
      <c r="F109" s="56" t="s">
        <v>45</v>
      </c>
      <c r="G109" s="56" t="s">
        <v>7</v>
      </c>
    </row>
    <row r="110" spans="2:7" s="4" customFormat="1" ht="26.25" customHeight="1" x14ac:dyDescent="0.25">
      <c r="B110" s="77" t="s">
        <v>72</v>
      </c>
      <c r="C110" s="37">
        <v>156758588</v>
      </c>
      <c r="D110" s="37">
        <v>307826123</v>
      </c>
      <c r="E110" s="37">
        <v>24196247</v>
      </c>
      <c r="F110" s="37">
        <f>+D110-E110</f>
        <v>283629876</v>
      </c>
      <c r="G110" s="57">
        <f>E110/D110</f>
        <v>7.8603618056158286E-2</v>
      </c>
    </row>
    <row r="111" spans="2:7" s="4" customFormat="1" ht="26.25" customHeight="1" x14ac:dyDescent="0.25">
      <c r="B111" s="77" t="s">
        <v>73</v>
      </c>
      <c r="C111" s="37">
        <v>49092375</v>
      </c>
      <c r="D111" s="37">
        <v>99168979</v>
      </c>
      <c r="E111" s="37">
        <v>9005291</v>
      </c>
      <c r="F111" s="37">
        <f t="shared" ref="F111:F119" si="14">+D111-E111</f>
        <v>90163688</v>
      </c>
      <c r="G111" s="57">
        <f t="shared" ref="G111:G119" si="15">E111/D111</f>
        <v>9.080753972469556E-2</v>
      </c>
    </row>
    <row r="112" spans="2:7" s="4" customFormat="1" ht="26.25" customHeight="1" x14ac:dyDescent="0.25">
      <c r="B112" s="77" t="s">
        <v>74</v>
      </c>
      <c r="C112" s="37">
        <v>53107248</v>
      </c>
      <c r="D112" s="37">
        <v>169269245</v>
      </c>
      <c r="E112" s="37">
        <v>30275566</v>
      </c>
      <c r="F112" s="37">
        <f t="shared" si="14"/>
        <v>138993679</v>
      </c>
      <c r="G112" s="57">
        <f t="shared" si="15"/>
        <v>0.17886040668521916</v>
      </c>
    </row>
    <row r="113" spans="2:7" s="4" customFormat="1" ht="26.25" customHeight="1" x14ac:dyDescent="0.25">
      <c r="B113" s="50" t="s">
        <v>75</v>
      </c>
      <c r="C113" s="37">
        <v>78724112</v>
      </c>
      <c r="D113" s="37">
        <v>118710960</v>
      </c>
      <c r="E113" s="37">
        <v>11887200</v>
      </c>
      <c r="F113" s="37">
        <f t="shared" si="14"/>
        <v>106823760</v>
      </c>
      <c r="G113" s="57">
        <f t="shared" si="15"/>
        <v>0.10013565722996427</v>
      </c>
    </row>
    <row r="114" spans="2:7" s="4" customFormat="1" ht="26.25" customHeight="1" x14ac:dyDescent="0.25">
      <c r="B114" s="50" t="s">
        <v>76</v>
      </c>
      <c r="C114" s="37">
        <v>35266806</v>
      </c>
      <c r="D114" s="37">
        <v>74763645</v>
      </c>
      <c r="E114" s="37">
        <v>26862230</v>
      </c>
      <c r="F114" s="37">
        <f t="shared" si="14"/>
        <v>47901415</v>
      </c>
      <c r="G114" s="57">
        <f t="shared" si="15"/>
        <v>0.35929535003275992</v>
      </c>
    </row>
    <row r="115" spans="2:7" s="4" customFormat="1" ht="26.25" customHeight="1" x14ac:dyDescent="0.25">
      <c r="B115" s="50" t="s">
        <v>77</v>
      </c>
      <c r="C115" s="37">
        <v>47200593</v>
      </c>
      <c r="D115" s="37">
        <v>63127112</v>
      </c>
      <c r="E115" s="37">
        <v>7414563</v>
      </c>
      <c r="F115" s="37">
        <f t="shared" si="14"/>
        <v>55712549</v>
      </c>
      <c r="G115" s="57">
        <f t="shared" si="15"/>
        <v>0.11745449403736385</v>
      </c>
    </row>
    <row r="116" spans="2:7" s="4" customFormat="1" ht="26.25" customHeight="1" x14ac:dyDescent="0.25">
      <c r="B116" s="50" t="s">
        <v>93</v>
      </c>
      <c r="C116" s="37">
        <v>0</v>
      </c>
      <c r="D116" s="37">
        <v>17133404</v>
      </c>
      <c r="E116" s="37">
        <v>4028929</v>
      </c>
      <c r="F116" s="37">
        <f t="shared" si="14"/>
        <v>13104475</v>
      </c>
      <c r="G116" s="57">
        <f t="shared" si="15"/>
        <v>0.23515052817291882</v>
      </c>
    </row>
    <row r="117" spans="2:7" s="4" customFormat="1" ht="26.25" customHeight="1" x14ac:dyDescent="0.25">
      <c r="B117" s="50" t="s">
        <v>97</v>
      </c>
      <c r="C117" s="37">
        <v>0</v>
      </c>
      <c r="D117" s="37">
        <v>7379953</v>
      </c>
      <c r="E117" s="37">
        <v>940761</v>
      </c>
      <c r="F117" s="37">
        <f t="shared" si="14"/>
        <v>6439192</v>
      </c>
      <c r="G117" s="57">
        <f t="shared" si="15"/>
        <v>0.12747520207784521</v>
      </c>
    </row>
    <row r="118" spans="2:7" s="4" customFormat="1" ht="26.25" customHeight="1" x14ac:dyDescent="0.25">
      <c r="B118" s="50" t="s">
        <v>98</v>
      </c>
      <c r="C118" s="37">
        <v>0</v>
      </c>
      <c r="D118" s="37">
        <v>4177514</v>
      </c>
      <c r="E118" s="37">
        <v>133104</v>
      </c>
      <c r="F118" s="37">
        <f t="shared" si="14"/>
        <v>4044410</v>
      </c>
      <c r="G118" s="57">
        <f t="shared" si="15"/>
        <v>3.186201171318636E-2</v>
      </c>
    </row>
    <row r="119" spans="2:7" s="4" customFormat="1" ht="26.25" customHeight="1" x14ac:dyDescent="0.25">
      <c r="B119" s="50" t="s">
        <v>99</v>
      </c>
      <c r="C119" s="37">
        <v>0</v>
      </c>
      <c r="D119" s="37">
        <v>3005384</v>
      </c>
      <c r="E119" s="37">
        <v>2935100</v>
      </c>
      <c r="F119" s="37">
        <f t="shared" si="14"/>
        <v>70284</v>
      </c>
      <c r="G119" s="57">
        <f t="shared" si="15"/>
        <v>0.97661397012827644</v>
      </c>
    </row>
    <row r="120" spans="2:7" s="4" customFormat="1" ht="20.25" customHeight="1" x14ac:dyDescent="0.25">
      <c r="B120"/>
      <c r="C120"/>
      <c r="D120"/>
      <c r="E120"/>
      <c r="F120"/>
      <c r="G120"/>
    </row>
    <row r="121" spans="2:7" s="14" customFormat="1" ht="15" x14ac:dyDescent="0.25">
      <c r="B121"/>
      <c r="C121"/>
      <c r="D121"/>
      <c r="E121"/>
      <c r="F121"/>
      <c r="G121"/>
    </row>
    <row r="122" spans="2:7" s="14" customFormat="1" ht="27.75" customHeight="1" x14ac:dyDescent="0.2">
      <c r="B122" s="80" t="s">
        <v>43</v>
      </c>
      <c r="C122" s="81"/>
      <c r="D122" s="81"/>
      <c r="E122" s="81"/>
      <c r="F122" s="81"/>
      <c r="G122" s="82"/>
    </row>
    <row r="123" spans="2:7" s="14" customFormat="1" ht="18" customHeight="1" x14ac:dyDescent="0.2">
      <c r="B123" s="65" t="s">
        <v>27</v>
      </c>
      <c r="C123" s="66">
        <f>SUM(C125:C127)</f>
        <v>420149722</v>
      </c>
      <c r="D123" s="66">
        <f>SUM(D125:D127)</f>
        <v>864562319</v>
      </c>
      <c r="E123" s="66">
        <f>SUM(E125:E127)</f>
        <v>117678992</v>
      </c>
      <c r="F123" s="66">
        <f>SUM(F125:F127)</f>
        <v>746883327</v>
      </c>
      <c r="G123" s="67">
        <f>E123/D123</f>
        <v>0.13611394969898058</v>
      </c>
    </row>
    <row r="124" spans="2:7" ht="29.25" customHeight="1" x14ac:dyDescent="0.15">
      <c r="B124" s="56" t="s">
        <v>21</v>
      </c>
      <c r="C124" s="56" t="s">
        <v>4</v>
      </c>
      <c r="D124" s="56" t="s">
        <v>5</v>
      </c>
      <c r="E124" s="56" t="s">
        <v>6</v>
      </c>
      <c r="F124" s="56" t="s">
        <v>45</v>
      </c>
      <c r="G124" s="56" t="s">
        <v>7</v>
      </c>
    </row>
    <row r="125" spans="2:7" s="15" customFormat="1" ht="27.75" customHeight="1" x14ac:dyDescent="0.25">
      <c r="B125" s="50" t="s">
        <v>69</v>
      </c>
      <c r="C125" s="37">
        <v>108470177</v>
      </c>
      <c r="D125" s="37">
        <v>127691961</v>
      </c>
      <c r="E125" s="37">
        <v>32068219</v>
      </c>
      <c r="F125" s="37">
        <f>+D125-E125</f>
        <v>95623742</v>
      </c>
      <c r="G125" s="57">
        <f>E125/D125</f>
        <v>0.25113733667227495</v>
      </c>
    </row>
    <row r="126" spans="2:7" s="15" customFormat="1" ht="27.75" customHeight="1" x14ac:dyDescent="0.25">
      <c r="B126" s="50" t="s">
        <v>70</v>
      </c>
      <c r="C126" s="37">
        <v>0</v>
      </c>
      <c r="D126" s="37">
        <v>251399966</v>
      </c>
      <c r="E126" s="37">
        <v>24017388</v>
      </c>
      <c r="F126" s="37">
        <f t="shared" ref="F126:F127" si="16">+D126-E126</f>
        <v>227382578</v>
      </c>
      <c r="G126" s="57">
        <f>E126/D126</f>
        <v>9.553457139290146E-2</v>
      </c>
    </row>
    <row r="127" spans="2:7" s="15" customFormat="1" ht="27.75" customHeight="1" x14ac:dyDescent="0.25">
      <c r="B127" s="50" t="s">
        <v>71</v>
      </c>
      <c r="C127" s="37">
        <v>311679545</v>
      </c>
      <c r="D127" s="37">
        <v>485470392</v>
      </c>
      <c r="E127" s="37">
        <v>61593385</v>
      </c>
      <c r="F127" s="37">
        <f t="shared" si="16"/>
        <v>423877007</v>
      </c>
      <c r="G127" s="57">
        <f>E127/D127</f>
        <v>0.12687361786627763</v>
      </c>
    </row>
    <row r="128" spans="2:7" s="15" customFormat="1" ht="11.25" customHeight="1" x14ac:dyDescent="0.25">
      <c r="B128" s="68"/>
      <c r="C128" s="69"/>
      <c r="D128" s="70"/>
      <c r="E128" s="69"/>
      <c r="F128" s="69"/>
      <c r="G128" s="71"/>
    </row>
    <row r="129" spans="2:7" ht="27" customHeight="1" x14ac:dyDescent="0.15">
      <c r="B129" s="83" t="s">
        <v>44</v>
      </c>
      <c r="C129" s="83"/>
      <c r="D129" s="83"/>
      <c r="E129" s="83"/>
      <c r="F129" s="83"/>
      <c r="G129" s="83"/>
    </row>
    <row r="130" spans="2:7" ht="23.25" customHeight="1" x14ac:dyDescent="0.15">
      <c r="B130" s="65" t="s">
        <v>3</v>
      </c>
      <c r="C130" s="66">
        <f>SUM(C132:C146)</f>
        <v>420149722</v>
      </c>
      <c r="D130" s="66">
        <f t="shared" ref="D130:F130" si="17">SUM(D132:D146)</f>
        <v>864562319</v>
      </c>
      <c r="E130" s="66">
        <f t="shared" si="17"/>
        <v>117678991</v>
      </c>
      <c r="F130" s="66">
        <f t="shared" si="17"/>
        <v>746883328</v>
      </c>
      <c r="G130" s="67">
        <f>E130/D130</f>
        <v>0.13611394854232595</v>
      </c>
    </row>
    <row r="131" spans="2:7" ht="30" customHeight="1" x14ac:dyDescent="0.15">
      <c r="B131" s="56" t="s">
        <v>26</v>
      </c>
      <c r="C131" s="56" t="s">
        <v>4</v>
      </c>
      <c r="D131" s="56" t="s">
        <v>5</v>
      </c>
      <c r="E131" s="56" t="s">
        <v>6</v>
      </c>
      <c r="F131" s="56" t="s">
        <v>45</v>
      </c>
      <c r="G131" s="56" t="s">
        <v>7</v>
      </c>
    </row>
    <row r="132" spans="2:7" ht="25.5" customHeight="1" x14ac:dyDescent="0.15">
      <c r="B132" s="77" t="s">
        <v>48</v>
      </c>
      <c r="C132" s="37">
        <v>13734581</v>
      </c>
      <c r="D132" s="37">
        <v>19805521</v>
      </c>
      <c r="E132" s="37">
        <v>1247839</v>
      </c>
      <c r="F132" s="37">
        <f>+D132-E132</f>
        <v>18557682</v>
      </c>
      <c r="G132" s="57">
        <f>E132/D132</f>
        <v>6.3004603615325241E-2</v>
      </c>
    </row>
    <row r="133" spans="2:7" ht="25.5" customHeight="1" x14ac:dyDescent="0.15">
      <c r="B133" s="50" t="s">
        <v>49</v>
      </c>
      <c r="C133" s="37">
        <v>0</v>
      </c>
      <c r="D133" s="37">
        <v>14321999</v>
      </c>
      <c r="E133" s="37">
        <v>0</v>
      </c>
      <c r="F133" s="37">
        <f t="shared" ref="F133:F146" si="18">+D133-E133</f>
        <v>14321999</v>
      </c>
      <c r="G133" s="57">
        <f t="shared" ref="G133:G146" si="19">E133/D133</f>
        <v>0</v>
      </c>
    </row>
    <row r="134" spans="2:7" ht="25.5" customHeight="1" x14ac:dyDescent="0.15">
      <c r="B134" s="50" t="s">
        <v>50</v>
      </c>
      <c r="C134" s="37">
        <v>0</v>
      </c>
      <c r="D134" s="37">
        <v>35000</v>
      </c>
      <c r="E134" s="37">
        <v>0</v>
      </c>
      <c r="F134" s="37">
        <f t="shared" si="18"/>
        <v>35000</v>
      </c>
      <c r="G134" s="57">
        <f t="shared" si="19"/>
        <v>0</v>
      </c>
    </row>
    <row r="135" spans="2:7" ht="25.5" customHeight="1" x14ac:dyDescent="0.15">
      <c r="B135" s="50" t="s">
        <v>52</v>
      </c>
      <c r="C135" s="37">
        <v>0</v>
      </c>
      <c r="D135" s="37">
        <v>956545</v>
      </c>
      <c r="E135" s="37">
        <v>0</v>
      </c>
      <c r="F135" s="37">
        <f t="shared" si="18"/>
        <v>956545</v>
      </c>
      <c r="G135" s="57">
        <f t="shared" si="19"/>
        <v>0</v>
      </c>
    </row>
    <row r="136" spans="2:7" ht="25.5" customHeight="1" x14ac:dyDescent="0.15">
      <c r="B136" s="50" t="s">
        <v>53</v>
      </c>
      <c r="C136" s="37">
        <v>42504241</v>
      </c>
      <c r="D136" s="37">
        <v>66979684</v>
      </c>
      <c r="E136" s="37">
        <v>7118373</v>
      </c>
      <c r="F136" s="37">
        <f t="shared" si="18"/>
        <v>59861311</v>
      </c>
      <c r="G136" s="57">
        <f t="shared" si="19"/>
        <v>0.10627659873701405</v>
      </c>
    </row>
    <row r="137" spans="2:7" ht="25.5" customHeight="1" x14ac:dyDescent="0.15">
      <c r="B137" s="50" t="s">
        <v>54</v>
      </c>
      <c r="C137" s="37">
        <v>8557479</v>
      </c>
      <c r="D137" s="37">
        <v>7956472</v>
      </c>
      <c r="E137" s="37">
        <v>693223</v>
      </c>
      <c r="F137" s="37">
        <f t="shared" si="18"/>
        <v>7263249</v>
      </c>
      <c r="G137" s="57">
        <f t="shared" si="19"/>
        <v>8.7126932640496937E-2</v>
      </c>
    </row>
    <row r="138" spans="2:7" ht="25.5" customHeight="1" x14ac:dyDescent="0.15">
      <c r="B138" s="50" t="s">
        <v>55</v>
      </c>
      <c r="C138" s="37">
        <v>2801684</v>
      </c>
      <c r="D138" s="37">
        <v>7493315</v>
      </c>
      <c r="E138" s="37">
        <v>707083</v>
      </c>
      <c r="F138" s="37">
        <f t="shared" si="18"/>
        <v>6786232</v>
      </c>
      <c r="G138" s="57">
        <f t="shared" si="19"/>
        <v>9.4361841187778711E-2</v>
      </c>
    </row>
    <row r="139" spans="2:7" ht="25.5" customHeight="1" x14ac:dyDescent="0.15">
      <c r="B139" s="50" t="s">
        <v>57</v>
      </c>
      <c r="C139" s="37">
        <v>0</v>
      </c>
      <c r="D139" s="37">
        <v>818927</v>
      </c>
      <c r="E139" s="37">
        <v>0</v>
      </c>
      <c r="F139" s="37">
        <f t="shared" si="18"/>
        <v>818927</v>
      </c>
      <c r="G139" s="57">
        <f t="shared" si="19"/>
        <v>0</v>
      </c>
    </row>
    <row r="140" spans="2:7" ht="25.5" customHeight="1" x14ac:dyDescent="0.15">
      <c r="B140" s="50" t="s">
        <v>58</v>
      </c>
      <c r="C140" s="37">
        <v>99111373</v>
      </c>
      <c r="D140" s="37">
        <v>235401296</v>
      </c>
      <c r="E140" s="37">
        <v>22294906</v>
      </c>
      <c r="F140" s="37">
        <f t="shared" si="18"/>
        <v>213106390</v>
      </c>
      <c r="G140" s="57">
        <f t="shared" si="19"/>
        <v>9.4710209242008597E-2</v>
      </c>
    </row>
    <row r="141" spans="2:7" ht="25.5" customHeight="1" x14ac:dyDescent="0.15">
      <c r="B141" s="50" t="s">
        <v>60</v>
      </c>
      <c r="C141" s="37">
        <v>4000000</v>
      </c>
      <c r="D141" s="37">
        <v>4221214</v>
      </c>
      <c r="E141" s="37">
        <v>2235915</v>
      </c>
      <c r="F141" s="37">
        <f t="shared" si="18"/>
        <v>1985299</v>
      </c>
      <c r="G141" s="57">
        <f t="shared" si="19"/>
        <v>0.52968529906325523</v>
      </c>
    </row>
    <row r="142" spans="2:7" ht="25.5" customHeight="1" x14ac:dyDescent="0.15">
      <c r="B142" s="50" t="s">
        <v>61</v>
      </c>
      <c r="C142" s="37">
        <v>49082406</v>
      </c>
      <c r="D142" s="37">
        <v>70161944</v>
      </c>
      <c r="E142" s="37">
        <v>11264470</v>
      </c>
      <c r="F142" s="37">
        <f t="shared" si="18"/>
        <v>58897474</v>
      </c>
      <c r="G142" s="57">
        <f t="shared" si="19"/>
        <v>0.1605495708613775</v>
      </c>
    </row>
    <row r="143" spans="2:7" ht="25.5" customHeight="1" x14ac:dyDescent="0.15">
      <c r="B143" s="50" t="s">
        <v>63</v>
      </c>
      <c r="C143" s="37">
        <v>89984388</v>
      </c>
      <c r="D143" s="37">
        <v>273035533</v>
      </c>
      <c r="E143" s="37">
        <v>54809025</v>
      </c>
      <c r="F143" s="37">
        <f t="shared" si="18"/>
        <v>218226508</v>
      </c>
      <c r="G143" s="57">
        <f t="shared" si="19"/>
        <v>0.20073953158323901</v>
      </c>
    </row>
    <row r="144" spans="2:7" ht="25.5" customHeight="1" x14ac:dyDescent="0.15">
      <c r="B144" s="50" t="s">
        <v>64</v>
      </c>
      <c r="C144" s="37">
        <v>0</v>
      </c>
      <c r="D144" s="37">
        <v>1865001</v>
      </c>
      <c r="E144" s="37">
        <v>0</v>
      </c>
      <c r="F144" s="37">
        <f t="shared" si="18"/>
        <v>1865001</v>
      </c>
      <c r="G144" s="57">
        <f t="shared" si="19"/>
        <v>0</v>
      </c>
    </row>
    <row r="145" spans="2:7" ht="25.5" customHeight="1" x14ac:dyDescent="0.15">
      <c r="B145" s="50" t="s">
        <v>65</v>
      </c>
      <c r="C145" s="37">
        <v>110373570</v>
      </c>
      <c r="D145" s="37">
        <v>161259868</v>
      </c>
      <c r="E145" s="37">
        <v>17308157</v>
      </c>
      <c r="F145" s="37">
        <f t="shared" si="18"/>
        <v>143951711</v>
      </c>
      <c r="G145" s="57">
        <f t="shared" si="19"/>
        <v>0.10733083943737322</v>
      </c>
    </row>
    <row r="146" spans="2:7" ht="25.5" customHeight="1" x14ac:dyDescent="0.15">
      <c r="B146" s="50" t="s">
        <v>66</v>
      </c>
      <c r="C146" s="37">
        <v>0</v>
      </c>
      <c r="D146" s="37">
        <v>250000</v>
      </c>
      <c r="E146" s="37">
        <v>0</v>
      </c>
      <c r="F146" s="37">
        <f t="shared" si="18"/>
        <v>250000</v>
      </c>
      <c r="G146" s="57">
        <f t="shared" si="19"/>
        <v>0</v>
      </c>
    </row>
    <row r="147" spans="2:7" ht="25.5" customHeight="1" x14ac:dyDescent="0.15">
      <c r="B147" s="7"/>
      <c r="C147" s="75"/>
      <c r="D147" s="75"/>
      <c r="E147" s="75"/>
      <c r="F147" s="75"/>
      <c r="G147" s="76"/>
    </row>
    <row r="148" spans="2:7" ht="36" customHeight="1" x14ac:dyDescent="0.25">
      <c r="B148" s="19"/>
      <c r="C148" s="20"/>
      <c r="D148" s="21"/>
      <c r="E148" s="20"/>
      <c r="F148" s="20"/>
      <c r="G148" s="22"/>
    </row>
    <row r="149" spans="2:7" ht="33.75" customHeight="1" x14ac:dyDescent="0.15">
      <c r="B149" s="84" t="s">
        <v>36</v>
      </c>
      <c r="C149" s="84"/>
      <c r="D149" s="84"/>
      <c r="E149" s="20"/>
      <c r="F149" s="20"/>
      <c r="G149" s="22"/>
    </row>
    <row r="150" spans="2:7" ht="24.75" customHeight="1" x14ac:dyDescent="0.15">
      <c r="B150" s="85" t="s">
        <v>30</v>
      </c>
      <c r="C150" s="85"/>
      <c r="D150" s="85"/>
      <c r="E150" s="1"/>
      <c r="F150" s="1"/>
      <c r="G150" s="1"/>
    </row>
    <row r="151" spans="2:7" ht="32.25" customHeight="1" x14ac:dyDescent="0.15">
      <c r="B151" s="72" t="s">
        <v>3</v>
      </c>
      <c r="C151" s="73">
        <v>864562319</v>
      </c>
      <c r="D151" s="73">
        <f>SUM(D153:D158)</f>
        <v>117678992</v>
      </c>
    </row>
    <row r="152" spans="2:7" ht="21.75" customHeight="1" x14ac:dyDescent="0.15">
      <c r="B152" s="56" t="s">
        <v>31</v>
      </c>
      <c r="C152" s="56" t="s">
        <v>5</v>
      </c>
      <c r="D152" s="56" t="s">
        <v>6</v>
      </c>
    </row>
    <row r="153" spans="2:7" ht="21" customHeight="1" x14ac:dyDescent="0.15">
      <c r="B153" s="77" t="s">
        <v>32</v>
      </c>
      <c r="C153" s="37"/>
      <c r="D153" s="37">
        <v>2886960</v>
      </c>
    </row>
    <row r="154" spans="2:7" ht="21" customHeight="1" x14ac:dyDescent="0.15">
      <c r="B154" s="77" t="s">
        <v>33</v>
      </c>
      <c r="C154" s="37"/>
      <c r="D154" s="37">
        <v>15292357</v>
      </c>
    </row>
    <row r="155" spans="2:7" ht="21" customHeight="1" x14ac:dyDescent="0.15">
      <c r="B155" s="77" t="s">
        <v>34</v>
      </c>
      <c r="C155" s="37"/>
      <c r="D155" s="37">
        <v>21339913</v>
      </c>
    </row>
    <row r="156" spans="2:7" ht="21" customHeight="1" x14ac:dyDescent="0.15">
      <c r="B156" s="77" t="s">
        <v>35</v>
      </c>
      <c r="C156" s="37"/>
      <c r="D156" s="37">
        <v>27490724</v>
      </c>
    </row>
    <row r="157" spans="2:7" ht="21" customHeight="1" x14ac:dyDescent="0.15">
      <c r="B157" s="77" t="s">
        <v>105</v>
      </c>
      <c r="C157" s="37"/>
      <c r="D157" s="37">
        <v>27216235</v>
      </c>
    </row>
    <row r="158" spans="2:7" ht="21" customHeight="1" x14ac:dyDescent="0.15">
      <c r="B158" s="77" t="s">
        <v>106</v>
      </c>
      <c r="C158" s="37"/>
      <c r="D158" s="37">
        <v>23452803</v>
      </c>
    </row>
    <row r="159" spans="2:7" ht="22.5" customHeight="1" x14ac:dyDescent="0.15">
      <c r="C159" s="1"/>
      <c r="D159" s="1"/>
      <c r="E159" s="1"/>
      <c r="F159" s="1"/>
      <c r="G159" s="1"/>
    </row>
    <row r="160" spans="2:7" ht="22.5" customHeight="1" x14ac:dyDescent="0.15"/>
    <row r="161" spans="2:7" ht="27" customHeight="1" x14ac:dyDescent="0.15">
      <c r="B161" s="84" t="s">
        <v>36</v>
      </c>
      <c r="C161" s="84"/>
      <c r="D161" s="84"/>
    </row>
    <row r="162" spans="2:7" ht="21" customHeight="1" x14ac:dyDescent="0.15">
      <c r="B162" s="85" t="s">
        <v>37</v>
      </c>
      <c r="C162" s="85"/>
      <c r="D162" s="85"/>
    </row>
    <row r="163" spans="2:7" ht="27" customHeight="1" x14ac:dyDescent="0.15">
      <c r="B163" s="72" t="s">
        <v>3</v>
      </c>
      <c r="C163" s="73">
        <v>2409733689</v>
      </c>
      <c r="D163" s="73">
        <f>SUM(D165:D170)</f>
        <v>117678992</v>
      </c>
      <c r="E163" s="1"/>
      <c r="F163" s="1"/>
      <c r="G163" s="1"/>
    </row>
    <row r="164" spans="2:7" ht="28.5" customHeight="1" x14ac:dyDescent="0.15">
      <c r="B164" s="56" t="s">
        <v>31</v>
      </c>
      <c r="C164" s="56" t="s">
        <v>5</v>
      </c>
      <c r="D164" s="56" t="s">
        <v>6</v>
      </c>
      <c r="E164" s="15"/>
      <c r="F164" s="1"/>
      <c r="G164" s="1"/>
    </row>
    <row r="165" spans="2:7" ht="30.75" customHeight="1" x14ac:dyDescent="0.15">
      <c r="B165" s="50" t="s">
        <v>32</v>
      </c>
      <c r="C165" s="37"/>
      <c r="D165" s="37">
        <v>2886960</v>
      </c>
      <c r="E165" s="1"/>
      <c r="F165" s="1"/>
      <c r="G165" s="1"/>
    </row>
    <row r="166" spans="2:7" ht="30.75" customHeight="1" x14ac:dyDescent="0.15">
      <c r="B166" s="50" t="s">
        <v>33</v>
      </c>
      <c r="C166" s="37"/>
      <c r="D166" s="37">
        <v>15292357</v>
      </c>
      <c r="E166" s="1"/>
      <c r="F166" s="1"/>
      <c r="G166" s="1"/>
    </row>
    <row r="167" spans="2:7" ht="30.75" customHeight="1" x14ac:dyDescent="0.15">
      <c r="B167" s="50" t="s">
        <v>34</v>
      </c>
      <c r="C167" s="37"/>
      <c r="D167" s="37">
        <v>21339913</v>
      </c>
      <c r="E167" s="1"/>
      <c r="F167" s="1"/>
      <c r="G167" s="1"/>
    </row>
    <row r="168" spans="2:7" ht="30.75" customHeight="1" x14ac:dyDescent="0.15">
      <c r="B168" s="50" t="s">
        <v>35</v>
      </c>
      <c r="C168" s="37"/>
      <c r="D168" s="37">
        <v>27490724</v>
      </c>
      <c r="E168" s="1"/>
      <c r="F168" s="1"/>
      <c r="G168" s="1"/>
    </row>
    <row r="169" spans="2:7" ht="30.75" customHeight="1" x14ac:dyDescent="0.15">
      <c r="B169" s="50" t="s">
        <v>105</v>
      </c>
      <c r="C169" s="37"/>
      <c r="D169" s="37">
        <v>27216235</v>
      </c>
      <c r="E169" s="1"/>
      <c r="F169" s="1"/>
      <c r="G169" s="1"/>
    </row>
    <row r="170" spans="2:7" ht="30.75" customHeight="1" x14ac:dyDescent="0.15">
      <c r="B170" s="50" t="s">
        <v>106</v>
      </c>
      <c r="C170" s="37"/>
      <c r="D170" s="37">
        <v>23452803</v>
      </c>
      <c r="E170" s="1"/>
      <c r="F170" s="1"/>
      <c r="G170" s="1"/>
    </row>
    <row r="173" spans="2:7" ht="12" x14ac:dyDescent="0.2">
      <c r="B173" s="24"/>
    </row>
    <row r="174" spans="2:7" x14ac:dyDescent="0.15">
      <c r="B174" s="1" t="s">
        <v>104</v>
      </c>
    </row>
    <row r="175" spans="2:7" x14ac:dyDescent="0.15">
      <c r="D175" s="2" t="s">
        <v>47</v>
      </c>
    </row>
    <row r="186" spans="1:7" ht="12.75" x14ac:dyDescent="0.15">
      <c r="A186" s="23"/>
      <c r="C186" s="23"/>
      <c r="D186" s="23"/>
      <c r="E186" s="23"/>
      <c r="F186" s="23"/>
      <c r="G186" s="23"/>
    </row>
  </sheetData>
  <mergeCells count="22">
    <mergeCell ref="B1:G1"/>
    <mergeCell ref="B2:G2"/>
    <mergeCell ref="B3:G3"/>
    <mergeCell ref="B5:G5"/>
    <mergeCell ref="B6:B7"/>
    <mergeCell ref="B162:D162"/>
    <mergeCell ref="G15:G16"/>
    <mergeCell ref="B23:G23"/>
    <mergeCell ref="B37:G37"/>
    <mergeCell ref="B73:G73"/>
    <mergeCell ref="B82:G82"/>
    <mergeCell ref="B107:G107"/>
    <mergeCell ref="B15:B16"/>
    <mergeCell ref="C15:C16"/>
    <mergeCell ref="D15:D16"/>
    <mergeCell ref="E15:E16"/>
    <mergeCell ref="F15:F16"/>
    <mergeCell ref="B122:G122"/>
    <mergeCell ref="B129:G129"/>
    <mergeCell ref="B149:D149"/>
    <mergeCell ref="B150:D150"/>
    <mergeCell ref="B161:D161"/>
  </mergeCells>
  <printOptions horizontalCentered="1"/>
  <pageMargins left="0.74803149606299213" right="0.74803149606299213" top="0.98425196850393704" bottom="0.98425196850393704" header="0.51181102362204722" footer="0.51181102362204722"/>
  <pageSetup paperSize="9" scale="40" orientation="portrait" r:id="rId1"/>
  <rowBreaks count="1" manualBreakCount="1">
    <brk id="72" max="16383" man="1"/>
  </rowBreaks>
  <colBreaks count="1" manualBreakCount="1">
    <brk id="7" max="290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JUNIO</vt:lpstr>
      <vt:lpstr>JUNIO!Área_de_impresión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Haninna Romero Sanchez</dc:creator>
  <cp:lastModifiedBy>Iris j. Llatas  Del Campo</cp:lastModifiedBy>
  <cp:lastPrinted>2022-05-13T21:50:41Z</cp:lastPrinted>
  <dcterms:created xsi:type="dcterms:W3CDTF">2019-08-01T14:18:15Z</dcterms:created>
  <dcterms:modified xsi:type="dcterms:W3CDTF">2022-09-22T17:38:59Z</dcterms:modified>
</cp:coreProperties>
</file>