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4910" windowHeight="12270"/>
  </bookViews>
  <sheets>
    <sheet name="SGPT" sheetId="1" r:id="rId1"/>
  </sheets>
  <calcPr calcId="145621"/>
</workbook>
</file>

<file path=xl/calcChain.xml><?xml version="1.0" encoding="utf-8"?>
<calcChain xmlns="http://schemas.openxmlformats.org/spreadsheetml/2006/main">
  <c r="D132" i="1" l="1"/>
  <c r="E132" i="1"/>
  <c r="F132" i="1"/>
  <c r="C132" i="1"/>
  <c r="D124" i="1"/>
  <c r="E124" i="1"/>
  <c r="F124" i="1"/>
  <c r="C124" i="1"/>
  <c r="D108" i="1"/>
  <c r="E108" i="1"/>
  <c r="F108" i="1"/>
  <c r="C108" i="1"/>
  <c r="D83" i="1"/>
  <c r="E83" i="1"/>
  <c r="F83" i="1"/>
  <c r="C83" i="1"/>
  <c r="D74" i="1"/>
  <c r="E74" i="1"/>
  <c r="F74" i="1"/>
  <c r="C74" i="1"/>
  <c r="D38" i="1"/>
  <c r="E38" i="1"/>
  <c r="C38" i="1"/>
  <c r="D34" i="1"/>
  <c r="E34" i="1"/>
  <c r="F34" i="1"/>
  <c r="C34" i="1"/>
  <c r="D31" i="1"/>
  <c r="E31" i="1"/>
  <c r="F31" i="1"/>
  <c r="C31" i="1"/>
  <c r="F25" i="1"/>
  <c r="E25" i="1"/>
  <c r="D25" i="1"/>
  <c r="C25" i="1"/>
  <c r="D12" i="1"/>
  <c r="E12" i="1"/>
  <c r="F12" i="1"/>
  <c r="C12" i="1"/>
  <c r="C7" i="1" s="1"/>
  <c r="C11" i="1"/>
  <c r="C10" i="1"/>
  <c r="E7" i="1"/>
  <c r="D11" i="1"/>
  <c r="E11" i="1"/>
  <c r="F11" i="1"/>
  <c r="D10" i="1"/>
  <c r="E10" i="1"/>
  <c r="F10" i="1"/>
  <c r="D149" i="1"/>
  <c r="D167" i="1"/>
  <c r="G132" i="1"/>
  <c r="G135" i="1"/>
  <c r="G136" i="1"/>
  <c r="G137" i="1"/>
  <c r="G138" i="1"/>
  <c r="G139" i="1"/>
  <c r="G140" i="1"/>
  <c r="G141" i="1"/>
  <c r="G142" i="1"/>
  <c r="G143" i="1"/>
  <c r="G144" i="1"/>
  <c r="G134" i="1"/>
  <c r="F135" i="1"/>
  <c r="F136" i="1"/>
  <c r="F137" i="1"/>
  <c r="F138" i="1"/>
  <c r="F139" i="1"/>
  <c r="F140" i="1"/>
  <c r="F141" i="1"/>
  <c r="F142" i="1"/>
  <c r="F143" i="1"/>
  <c r="F144" i="1"/>
  <c r="F134" i="1"/>
  <c r="F127" i="1"/>
  <c r="F128" i="1"/>
  <c r="F129" i="1"/>
  <c r="F126" i="1"/>
  <c r="G110" i="1"/>
  <c r="G120" i="1"/>
  <c r="F111" i="1"/>
  <c r="F112" i="1"/>
  <c r="F113" i="1"/>
  <c r="F114" i="1"/>
  <c r="F115" i="1"/>
  <c r="F116" i="1"/>
  <c r="F117" i="1"/>
  <c r="F118" i="1"/>
  <c r="F119" i="1"/>
  <c r="F120" i="1"/>
  <c r="F110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85" i="1"/>
  <c r="F77" i="1"/>
  <c r="F78" i="1"/>
  <c r="F79" i="1"/>
  <c r="F80" i="1"/>
  <c r="F76" i="1"/>
  <c r="G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40" i="1"/>
  <c r="F35" i="1"/>
  <c r="G25" i="1"/>
  <c r="F33" i="1"/>
  <c r="F32" i="1"/>
  <c r="F27" i="1"/>
  <c r="F28" i="1"/>
  <c r="F29" i="1"/>
  <c r="F30" i="1"/>
  <c r="F26" i="1"/>
  <c r="G29" i="1"/>
  <c r="D14" i="1"/>
  <c r="E14" i="1"/>
  <c r="C14" i="1"/>
  <c r="G17" i="1"/>
  <c r="F18" i="1"/>
  <c r="F19" i="1"/>
  <c r="F20" i="1"/>
  <c r="F21" i="1"/>
  <c r="F17" i="1"/>
  <c r="D7" i="1" l="1"/>
  <c r="F7" i="1"/>
  <c r="G14" i="1"/>
  <c r="F14" i="1"/>
  <c r="G76" i="1"/>
  <c r="G108" i="1"/>
  <c r="G127" i="1"/>
  <c r="G128" i="1"/>
  <c r="G129" i="1"/>
  <c r="G105" i="1"/>
  <c r="G32" i="1"/>
  <c r="G11" i="1"/>
  <c r="G12" i="1"/>
  <c r="G10" i="1"/>
  <c r="G88" i="1"/>
  <c r="G80" i="1"/>
  <c r="G78" i="1"/>
  <c r="G30" i="1"/>
  <c r="G126" i="1"/>
  <c r="G86" i="1"/>
  <c r="G87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85" i="1"/>
  <c r="G70" i="1"/>
  <c r="G71" i="1"/>
  <c r="G119" i="1"/>
  <c r="G118" i="1"/>
  <c r="G117" i="1"/>
  <c r="G116" i="1"/>
  <c r="G115" i="1"/>
  <c r="G114" i="1"/>
  <c r="G113" i="1"/>
  <c r="G112" i="1"/>
  <c r="G111" i="1"/>
  <c r="G79" i="1"/>
  <c r="G77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35" i="1"/>
  <c r="G33" i="1"/>
  <c r="G31" i="1"/>
  <c r="G28" i="1"/>
  <c r="G27" i="1"/>
  <c r="G26" i="1"/>
  <c r="G21" i="1"/>
  <c r="G20" i="1"/>
  <c r="G19" i="1"/>
  <c r="G18" i="1"/>
  <c r="G7" i="1"/>
  <c r="F38" i="1"/>
  <c r="G124" i="1" l="1"/>
  <c r="G38" i="1"/>
  <c r="G83" i="1"/>
  <c r="G74" i="1"/>
  <c r="G34" i="1"/>
</calcChain>
</file>

<file path=xl/sharedStrings.xml><?xml version="1.0" encoding="utf-8"?>
<sst xmlns="http://schemas.openxmlformats.org/spreadsheetml/2006/main" count="219" uniqueCount="111">
  <si>
    <t>GOBIERNO REGIONAL CAJAMARCA</t>
  </si>
  <si>
    <t>GERENCIA REGIONAL DE PLANEAMIENTO, PRESUPUESTO Y ACONDICIONAMIENTO TERRITORIAL</t>
  </si>
  <si>
    <t>SUB GERENCIA DE PRESUPUESTO Y TRIBUTACIÓN</t>
  </si>
  <si>
    <t>Pliego 445: GOBIERNO REGIONAL DEL DEPARTAMENTO DE CAJAMARCA</t>
  </si>
  <si>
    <t>PIA</t>
  </si>
  <si>
    <t>PIM</t>
  </si>
  <si>
    <t>Devengado </t>
  </si>
  <si>
    <t>Avance % </t>
  </si>
  <si>
    <t>EJECUCIÓN POR CATEGORÍAS DE GASTO</t>
  </si>
  <si>
    <t>GASTOS CORRIENTES</t>
  </si>
  <si>
    <t>GASTOS DE CAPITAL</t>
  </si>
  <si>
    <t>SERVICIO DE DEUDA</t>
  </si>
  <si>
    <t>DESAGREGADOS</t>
  </si>
  <si>
    <t>21: PERSONAL Y OBLIGACIONES SOCIALES</t>
  </si>
  <si>
    <t>22: PENSIONES Y OTRAS PRESTACIONES SOCIALES</t>
  </si>
  <si>
    <t>23: BIENES Y SERVICIOS</t>
  </si>
  <si>
    <t>24: DONACIONES Y TRANSFERENCIAS</t>
  </si>
  <si>
    <t>25: OTROS GASTOS</t>
  </si>
  <si>
    <t>26: ADQUISICION DE ACTIVOS NO FINANCIEROS</t>
  </si>
  <si>
    <t>28: SERVICIO DE LA DEUDA PUBLICA</t>
  </si>
  <si>
    <t>Unidad Ejecutora</t>
  </si>
  <si>
    <t>Fuente de Financiamiento</t>
  </si>
  <si>
    <t>1: RECURSOS ORDINARIOS</t>
  </si>
  <si>
    <t>4: DONACIONES Y TRANSFERENCIAS</t>
  </si>
  <si>
    <t>5: RECURSOS DETERMINADOS</t>
  </si>
  <si>
    <t>2: RECURSOS DIRECTAMENTE RECAUDADOS</t>
  </si>
  <si>
    <t>Función</t>
  </si>
  <si>
    <t>Pliego 445: GOBIERNO REGIONAL CAJAMARCA</t>
  </si>
  <si>
    <t>3: RECURSOS POR OPERACIONES OFICIALES DE CREDITO</t>
  </si>
  <si>
    <t>EJECUCIÓN TOTAL POR FUENTES DE FINANCIAMIENTO</t>
  </si>
  <si>
    <t>Incluye: Sólo Proyectos</t>
  </si>
  <si>
    <t>Mes</t>
  </si>
  <si>
    <t>1: 'Enero</t>
  </si>
  <si>
    <t>2: 'Febrero</t>
  </si>
  <si>
    <t>3: 'Marzo</t>
  </si>
  <si>
    <t>4: 'Abril</t>
  </si>
  <si>
    <t>5: 'Mayo</t>
  </si>
  <si>
    <t>6: 'Junio</t>
  </si>
  <si>
    <t>EJECUCIÓN MENSUAL DE GASTO</t>
  </si>
  <si>
    <t>Incluye: Sólo Actividades</t>
  </si>
  <si>
    <t>DESAGREGADOS - PRESUPUESTO TOTAL  POR UNIDAD EJECUTORA</t>
  </si>
  <si>
    <t>PRESUPUESTO DE ACTIVIDADES -  DESAGREGADO POR FUENTE DE FINANCIAMIENTO</t>
  </si>
  <si>
    <t>PRESUPUESTO DE ACTIVIDADES -  DESAGREGADO POR FUNCIÓN</t>
  </si>
  <si>
    <t>CATEGORÍA / GENÉRICA DE GASTO</t>
  </si>
  <si>
    <t>PROYECTOS DE INVERSIÓN PÚBLICA Y OTRAS INVERSIONES - DESAGREGADO POR UNIDAD EJECUTORA</t>
  </si>
  <si>
    <t>PROYECTOS DE INVERSIÓN PÚBLICA Y OTRAS INVERSIONES - DESAGREGADO POR FUENTE DE FINANCIAMIENTO</t>
  </si>
  <si>
    <t>PROYECTOS DE INVERSIÓN PÚBLICA Y OTRAS INVERSIONES - DESAGREGADO POR FUNCIÓN</t>
  </si>
  <si>
    <t>Saldo</t>
  </si>
  <si>
    <t>Devengado</t>
  </si>
  <si>
    <t xml:space="preserve"> </t>
  </si>
  <si>
    <t>001. REGION CAJAMARCA-SEDE CENTRAL</t>
  </si>
  <si>
    <t>002. REGION CAJAMARCA-CHOTA</t>
  </si>
  <si>
    <t>003. REGION CAJAMARCA-CUTERVO</t>
  </si>
  <si>
    <t>004. REGION CAJAMARCA-JAEN</t>
  </si>
  <si>
    <t>005. REGION CAJAMARCA - PROGRAMAS REGIONALES - PRO REGION</t>
  </si>
  <si>
    <t>100. REGION CAJAMARCA-AGRICULTURA</t>
  </si>
  <si>
    <t>200. REGION CAJAMARCA-TRANSPORTES</t>
  </si>
  <si>
    <t>300. REGION CAJAMARCA-EDUCACION CAJAMARCA</t>
  </si>
  <si>
    <t>301. REGION CAJAMARCA-EDUCACION CHOTA</t>
  </si>
  <si>
    <t>302. REGION CAJAMARCA-EDUCACION CUTERVO</t>
  </si>
  <si>
    <t>303. REGION CAJAMARCA-EDUCACION JAEN</t>
  </si>
  <si>
    <t>304. REGION CAJAMARCA - EDUCACION SAN IGNACIO</t>
  </si>
  <si>
    <t>305. GOB.REG. DE CAJAMARCA- EDUCACION UGEL SANTA CRUZ</t>
  </si>
  <si>
    <t>306. GOB.REG. DE CAJAMARCA- EDUCACION UGEL CAJABAMBA</t>
  </si>
  <si>
    <t>307. GOB.REG. DE CAJAMARCA- EDUCACION UGEL BAMBAMARCA</t>
  </si>
  <si>
    <t>308. GOB.REG. CAJAMARCA - EDUCACION UGEL CELENDIN</t>
  </si>
  <si>
    <t>309. GOB. REG. CAJAMARCA - EDUCACION UGEL CAJAMARCA</t>
  </si>
  <si>
    <t>310. GOB. REG. CAJAMARCA -  EDUCACION UGEL SAN MARCOS</t>
  </si>
  <si>
    <t>311. GOB. REG. CAJAMARCA - EDUCACION UGEL CONTUMAZA</t>
  </si>
  <si>
    <t>312. GOB. REG. CAJAMARCA - EDUCACION UGEL SAN MIGUEL</t>
  </si>
  <si>
    <t>313. GOB. REG. CAJAMARCA - EDUCACION UGEL SAN PABLO</t>
  </si>
  <si>
    <t>400. REGION CAJAMARCA-SALUD CAJAMARCA</t>
  </si>
  <si>
    <t>401. REGION CAJAMARCA-SALUD CHOTA</t>
  </si>
  <si>
    <t>402. REGION CAJAMARCA-SALUD CUTERVO</t>
  </si>
  <si>
    <t>403. REGION CAJAMARCA-SALUD JAEN</t>
  </si>
  <si>
    <t>404. REGION CAJAMARCA-HOSPITAL CAJAMARCA</t>
  </si>
  <si>
    <t>405. REGION CAJAMARCA-HOSPITAL GENERAL DE JAEN</t>
  </si>
  <si>
    <t>406. GOB. REG. CAJAMARCA - HOSPITAL JOSE H. SOTO CADENILLAS- CHOTA</t>
  </si>
  <si>
    <t>407. GOB. REG. CAJAMARCA - SALUD SAN IGNACIO</t>
  </si>
  <si>
    <t>408. GOB. REG. CAJAMARCA - SALUD HUALGAYOC - BAMBAMARCA</t>
  </si>
  <si>
    <t>409. GOB. REG. CAJAMARCA - SALUD SANTA CRUZ</t>
  </si>
  <si>
    <t>410. GOB. REG. DPTO. CAJAMARCA-SALUD CAJAMARCA- CAJAMARCA</t>
  </si>
  <si>
    <t>FUENTE: SIAF - MODULO PRESUPUESTAL PLIEGO, FECHA DE CONSULTA (15.07.2021)</t>
  </si>
  <si>
    <t xml:space="preserve"> EJECUCIÓN PRESUPUESTAL ENERO - DICIEMBRE 2021</t>
  </si>
  <si>
    <t>03: PLANEAMIENTO, GESTION Y RESERVA DE CONTINGENCIA</t>
  </si>
  <si>
    <t>05: ORDEN PUBLICO Y SEGURIDAD</t>
  </si>
  <si>
    <t>07: TRABAJO</t>
  </si>
  <si>
    <t>08: COMERCIO</t>
  </si>
  <si>
    <t>09: TURISMO</t>
  </si>
  <si>
    <t>10: AGROPECUARIA</t>
  </si>
  <si>
    <t>11: PESCA</t>
  </si>
  <si>
    <t>12: ENERGIA</t>
  </si>
  <si>
    <t>13: MINERIA</t>
  </si>
  <si>
    <t>14: INDUSTRIA</t>
  </si>
  <si>
    <t>15: TRANSPORTE</t>
  </si>
  <si>
    <t>16: COMUNICACIONES</t>
  </si>
  <si>
    <t>17: AMBIENTE</t>
  </si>
  <si>
    <t>18: SANEAMIENTO</t>
  </si>
  <si>
    <t>19: VIVIENDA Y DESARROLLO URBANO</t>
  </si>
  <si>
    <t>20: SALUD</t>
  </si>
  <si>
    <t>21: CULTURA Y DEPORTE</t>
  </si>
  <si>
    <t>22: EDUCACION</t>
  </si>
  <si>
    <t>23: PROTECCION SOCIAL</t>
  </si>
  <si>
    <t>24: PREVISION SOCIAL</t>
  </si>
  <si>
    <t>25: DEUDA PUBLICA</t>
  </si>
  <si>
    <t>7: 'Julio</t>
  </si>
  <si>
    <t>8: 'Agosto</t>
  </si>
  <si>
    <t>9: 'Setiembre</t>
  </si>
  <si>
    <t>10: 'Octubre</t>
  </si>
  <si>
    <t>11: 'Noviembre</t>
  </si>
  <si>
    <t>12: 'Diciembre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</si>
</sst>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.7"/>
      <color theme="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9"/>
      <color rgb="FF0E6590"/>
      <name val="Calibri"/>
      <family val="2"/>
      <scheme val="minor"/>
    </font>
    <font>
      <sz val="8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94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right" vertical="center"/>
    </xf>
    <xf numFmtId="0" fontId="6" fillId="4" borderId="5" xfId="0" applyFont="1" applyFill="1" applyBorder="1" applyAlignment="1"/>
    <xf numFmtId="0" fontId="7" fillId="4" borderId="0" xfId="0" applyFont="1" applyFill="1" applyAlignment="1">
      <alignment vertical="center"/>
    </xf>
    <xf numFmtId="0" fontId="6" fillId="4" borderId="0" xfId="0" applyFont="1" applyFill="1" applyBorder="1" applyAlignment="1"/>
    <xf numFmtId="0" fontId="6" fillId="4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left" vertical="center" wrapText="1" indent="3" readingOrder="1"/>
    </xf>
    <xf numFmtId="0" fontId="7" fillId="5" borderId="0" xfId="0" applyFont="1" applyFill="1" applyBorder="1" applyAlignment="1">
      <alignment horizontal="right" vertical="center" wrapText="1"/>
    </xf>
    <xf numFmtId="3" fontId="7" fillId="5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10" fillId="4" borderId="0" xfId="0" applyFont="1" applyFill="1" applyAlignment="1">
      <alignment horizontal="right" vertical="center"/>
    </xf>
    <xf numFmtId="3" fontId="7" fillId="4" borderId="0" xfId="0" applyNumberFormat="1" applyFont="1" applyFill="1" applyAlignment="1">
      <alignment vertical="center"/>
    </xf>
    <xf numFmtId="0" fontId="10" fillId="4" borderId="0" xfId="0" applyFont="1" applyFill="1"/>
    <xf numFmtId="0" fontId="7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9" fontId="8" fillId="5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0" fillId="4" borderId="0" xfId="0" applyFont="1" applyFill="1" applyBorder="1" applyAlignment="1">
      <alignment horizontal="left" indent="6"/>
    </xf>
    <xf numFmtId="0" fontId="0" fillId="4" borderId="0" xfId="0" applyFont="1" applyFill="1" applyBorder="1" applyAlignment="1">
      <alignment horizontal="right" vertical="center"/>
    </xf>
    <xf numFmtId="3" fontId="0" fillId="4" borderId="0" xfId="0" applyNumberFormat="1" applyFont="1" applyFill="1" applyBorder="1" applyAlignment="1">
      <alignment horizontal="right" vertical="center"/>
    </xf>
    <xf numFmtId="0" fontId="0" fillId="4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2" fillId="4" borderId="0" xfId="0" applyFont="1" applyFill="1"/>
    <xf numFmtId="3" fontId="13" fillId="0" borderId="0" xfId="0" applyNumberFormat="1" applyFont="1"/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" fillId="4" borderId="0" xfId="0" applyFont="1" applyFill="1" applyBorder="1"/>
    <xf numFmtId="0" fontId="14" fillId="5" borderId="6" xfId="1" applyFont="1" applyFill="1" applyBorder="1" applyAlignment="1">
      <alignment vertical="center" wrapText="1"/>
    </xf>
    <xf numFmtId="3" fontId="14" fillId="5" borderId="0" xfId="1" applyNumberFormat="1" applyFont="1" applyFill="1" applyBorder="1" applyAlignment="1">
      <alignment horizontal="right" vertical="center"/>
    </xf>
    <xf numFmtId="9" fontId="14" fillId="5" borderId="5" xfId="1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3" fontId="15" fillId="6" borderId="1" xfId="0" applyNumberFormat="1" applyFont="1" applyFill="1" applyBorder="1" applyAlignment="1">
      <alignment horizontal="right" vertical="center"/>
    </xf>
    <xf numFmtId="9" fontId="15" fillId="6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 indent="1"/>
    </xf>
    <xf numFmtId="3" fontId="7" fillId="0" borderId="1" xfId="1" applyNumberFormat="1" applyFont="1" applyFill="1" applyBorder="1" applyAlignment="1">
      <alignment horizontal="right" vertical="center" wrapText="1" readingOrder="1"/>
    </xf>
    <xf numFmtId="9" fontId="7" fillId="0" borderId="1" xfId="1" applyNumberFormat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/>
    </xf>
    <xf numFmtId="9" fontId="5" fillId="0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 indent="1" readingOrder="1"/>
    </xf>
    <xf numFmtId="0" fontId="16" fillId="4" borderId="0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 readingOrder="1"/>
    </xf>
    <xf numFmtId="0" fontId="17" fillId="8" borderId="1" xfId="0" applyFont="1" applyFill="1" applyBorder="1" applyAlignment="1">
      <alignment horizontal="center" vertical="center" wrapText="1"/>
    </xf>
    <xf numFmtId="0" fontId="14" fillId="9" borderId="1" xfId="1" applyFont="1" applyFill="1" applyBorder="1" applyAlignment="1">
      <alignment horizontal="left" vertical="center" wrapText="1" indent="2" readingOrder="1"/>
    </xf>
    <xf numFmtId="3" fontId="14" fillId="9" borderId="1" xfId="1" applyNumberFormat="1" applyFont="1" applyFill="1" applyBorder="1" applyAlignment="1">
      <alignment horizontal="right" vertical="center" wrapText="1" readingOrder="1"/>
    </xf>
    <xf numFmtId="9" fontId="14" fillId="9" borderId="1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 indent="3" readingOrder="1"/>
    </xf>
    <xf numFmtId="9" fontId="8" fillId="5" borderId="1" xfId="0" applyNumberFormat="1" applyFont="1" applyFill="1" applyBorder="1" applyAlignment="1">
      <alignment horizontal="center" vertical="center" wrapText="1"/>
    </xf>
    <xf numFmtId="3" fontId="14" fillId="9" borderId="1" xfId="1" applyNumberFormat="1" applyFont="1" applyFill="1" applyBorder="1" applyAlignment="1">
      <alignment horizontal="right" vertical="center" wrapText="1"/>
    </xf>
    <xf numFmtId="0" fontId="17" fillId="8" borderId="1" xfId="0" applyFont="1" applyFill="1" applyBorder="1" applyAlignment="1">
      <alignment horizontal="left" vertical="center" indent="2"/>
    </xf>
    <xf numFmtId="3" fontId="17" fillId="8" borderId="1" xfId="0" applyNumberFormat="1" applyFont="1" applyFill="1" applyBorder="1" applyAlignment="1">
      <alignment horizontal="right" vertical="center"/>
    </xf>
    <xf numFmtId="9" fontId="17" fillId="8" borderId="1" xfId="0" applyNumberFormat="1" applyFont="1" applyFill="1" applyBorder="1" applyAlignment="1">
      <alignment horizontal="center" vertical="center"/>
    </xf>
    <xf numFmtId="0" fontId="14" fillId="9" borderId="1" xfId="1" applyFont="1" applyFill="1" applyBorder="1" applyAlignment="1">
      <alignment horizontal="center" vertical="center" wrapText="1" readingOrder="1"/>
    </xf>
    <xf numFmtId="9" fontId="7" fillId="4" borderId="1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indent="6"/>
    </xf>
    <xf numFmtId="3" fontId="7" fillId="4" borderId="0" xfId="0" applyNumberFormat="1" applyFont="1" applyFill="1" applyBorder="1" applyAlignment="1">
      <alignment horizontal="right" vertical="center" wrapText="1"/>
    </xf>
    <xf numFmtId="9" fontId="7" fillId="4" borderId="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indent="6"/>
    </xf>
    <xf numFmtId="3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left" vertical="center" indent="6"/>
    </xf>
    <xf numFmtId="3" fontId="18" fillId="8" borderId="1" xfId="0" applyNumberFormat="1" applyFont="1" applyFill="1" applyBorder="1" applyAlignment="1">
      <alignment horizontal="right" vertical="center"/>
    </xf>
    <xf numFmtId="9" fontId="18" fillId="8" borderId="1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 indent="6"/>
    </xf>
    <xf numFmtId="0" fontId="19" fillId="4" borderId="0" xfId="0" applyFont="1" applyFill="1" applyBorder="1" applyAlignment="1">
      <alignment horizontal="right" vertical="center"/>
    </xf>
    <xf numFmtId="3" fontId="19" fillId="4" borderId="0" xfId="0" applyNumberFormat="1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/>
    </xf>
    <xf numFmtId="10" fontId="5" fillId="7" borderId="1" xfId="1" applyNumberFormat="1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6" borderId="1" xfId="2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 indent="2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horizontal="right" vertical="center" wrapText="1" readingOrder="1"/>
    </xf>
    <xf numFmtId="9" fontId="7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3" readingOrder="1"/>
    </xf>
  </cellXfs>
  <cellStyles count="3">
    <cellStyle name="20% - Énfasis5" xfId="1" builtinId="46"/>
    <cellStyle name="Énfasis2" xfId="2" builtinId="3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EJECUCIÓN POR CATEGORÍAS DE GASTO A NIVEL DE PLIEGO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A DICIEMBRE 2021</a:t>
            </a:r>
          </a:p>
        </c:rich>
      </c:tx>
      <c:layout>
        <c:manualLayout>
          <c:xMode val="edge"/>
          <c:yMode val="edge"/>
          <c:x val="0.20348413548898106"/>
          <c:y val="1.65650580806112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4606298372717"/>
          <c:y val="0.15218545850515519"/>
          <c:w val="0.76318187826020423"/>
          <c:h val="0.7851103694299548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SGPT!$C$9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SGPT!$B$10:$B$12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SGPT!$C$10:$C$12</c:f>
              <c:numCache>
                <c:formatCode>#,##0</c:formatCode>
                <c:ptCount val="3"/>
                <c:pt idx="0">
                  <c:v>1861395921</c:v>
                </c:pt>
                <c:pt idx="1">
                  <c:v>350739526</c:v>
                </c:pt>
                <c:pt idx="2">
                  <c:v>51470892</c:v>
                </c:pt>
              </c:numCache>
            </c:numRef>
          </c:val>
        </c:ser>
        <c:ser>
          <c:idx val="0"/>
          <c:order val="1"/>
          <c:tx>
            <c:strRef>
              <c:f>SGPT!$D$9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2.0990681666189073E-2"/>
                  <c:y val="-6.11159250596045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SGPT!$B$10:$B$12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SGPT!$D$10:$D$12</c:f>
              <c:numCache>
                <c:formatCode>#,##0</c:formatCode>
                <c:ptCount val="3"/>
                <c:pt idx="0">
                  <c:v>2419170789</c:v>
                </c:pt>
                <c:pt idx="1">
                  <c:v>613723621</c:v>
                </c:pt>
                <c:pt idx="2">
                  <c:v>57559410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31456"/>
        <c:axId val="75332992"/>
      </c:barChart>
      <c:lineChart>
        <c:grouping val="standard"/>
        <c:varyColors val="0"/>
        <c:ser>
          <c:idx val="2"/>
          <c:order val="2"/>
          <c:tx>
            <c:strRef>
              <c:f>SGPT!$E$9</c:f>
              <c:strCache>
                <c:ptCount val="1"/>
                <c:pt idx="0">
                  <c:v>Devengado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1.3119177396587051E-3"/>
                  <c:y val="3.629369889947217E-2"/>
                </c:manualLayout>
              </c:layout>
              <c:spPr/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SGPT!$B$10:$B$12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SGPT!$G$10:$G$12</c:f>
              <c:numCache>
                <c:formatCode>0%</c:formatCode>
                <c:ptCount val="3"/>
                <c:pt idx="0">
                  <c:v>0.97436174730530778</c:v>
                </c:pt>
                <c:pt idx="1">
                  <c:v>0.46278767719126129</c:v>
                </c:pt>
                <c:pt idx="2">
                  <c:v>0.95538058850846452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55264"/>
        <c:axId val="75356800"/>
      </c:lineChart>
      <c:catAx>
        <c:axId val="7533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5332992"/>
        <c:crosses val="autoZero"/>
        <c:auto val="1"/>
        <c:lblAlgn val="ctr"/>
        <c:lblOffset val="100"/>
        <c:noMultiLvlLbl val="0"/>
      </c:catAx>
      <c:valAx>
        <c:axId val="753329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5331456"/>
        <c:crosses val="autoZero"/>
        <c:crossBetween val="between"/>
      </c:valAx>
      <c:catAx>
        <c:axId val="75355264"/>
        <c:scaling>
          <c:orientation val="minMax"/>
        </c:scaling>
        <c:delete val="1"/>
        <c:axPos val="b"/>
        <c:majorTickMark val="out"/>
        <c:minorTickMark val="none"/>
        <c:tickLblPos val="nextTo"/>
        <c:crossAx val="75356800"/>
        <c:crosses val="autoZero"/>
        <c:auto val="1"/>
        <c:lblAlgn val="ctr"/>
        <c:lblOffset val="100"/>
        <c:noMultiLvlLbl val="0"/>
      </c:catAx>
      <c:valAx>
        <c:axId val="7535680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5355264"/>
        <c:crosses val="max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80587740141949715"/>
          <c:y val="0.35869100520850733"/>
          <c:w val="0.10378843177147234"/>
          <c:h val="0.1000437321572427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EJECUCIÓN PRESUPUESTAL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- DICIEMBRE 2021 </a:t>
            </a:r>
          </a:p>
        </c:rich>
      </c:tx>
      <c:layout>
        <c:manualLayout>
          <c:xMode val="edge"/>
          <c:yMode val="edge"/>
          <c:x val="0.22184099401367932"/>
          <c:y val="1.9867415169047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35469534793728"/>
          <c:y val="0.1733371067181359"/>
          <c:w val="0.77363189963075063"/>
          <c:h val="0.710012735173708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E659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B6E5F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74BA76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SGPT!$C$6:$F$6</c:f>
              <c:strCache>
                <c:ptCount val="4"/>
                <c:pt idx="0">
                  <c:v>PIA</c:v>
                </c:pt>
                <c:pt idx="1">
                  <c:v>PIM</c:v>
                </c:pt>
                <c:pt idx="2">
                  <c:v>Devengado </c:v>
                </c:pt>
                <c:pt idx="3">
                  <c:v>Saldo</c:v>
                </c:pt>
              </c:strCache>
            </c:strRef>
          </c:cat>
          <c:val>
            <c:numRef>
              <c:f>SGPT!$C$7:$F$7</c:f>
              <c:numCache>
                <c:formatCode>#,##0</c:formatCode>
                <c:ptCount val="4"/>
                <c:pt idx="0">
                  <c:v>2263606339</c:v>
                </c:pt>
                <c:pt idx="1">
                  <c:v>3090453820</c:v>
                </c:pt>
                <c:pt idx="2">
                  <c:v>2696162349</c:v>
                </c:pt>
                <c:pt idx="3">
                  <c:v>394291471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05600"/>
        <c:axId val="134507136"/>
      </c:barChart>
      <c:catAx>
        <c:axId val="13450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4507136"/>
        <c:crosses val="autoZero"/>
        <c:auto val="1"/>
        <c:lblAlgn val="ctr"/>
        <c:lblOffset val="100"/>
        <c:noMultiLvlLbl val="0"/>
      </c:catAx>
      <c:valAx>
        <c:axId val="13450713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4505600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2133279532219261"/>
          <c:y val="0.29418354849984352"/>
          <c:w val="0.10938670597209832"/>
          <c:h val="0.1586220677173543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EVOLUCIÓN MENSUAL DE EJECUCIÓN PRESUPUESTAL DE PROYECTOS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- DICIEMBRE 2021</a:t>
            </a:r>
          </a:p>
        </c:rich>
      </c:tx>
      <c:layout>
        <c:manualLayout>
          <c:xMode val="edge"/>
          <c:yMode val="edge"/>
          <c:x val="0.2221009018876911"/>
          <c:y val="2.8303329274873529E-2"/>
        </c:manualLayout>
      </c:layout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8968305345717"/>
          <c:y val="0.18363003459936078"/>
          <c:w val="0.80672892277858665"/>
          <c:h val="0.69098181728455188"/>
        </c:manualLayout>
      </c:layout>
      <c:lineChart>
        <c:grouping val="stacked"/>
        <c:varyColors val="0"/>
        <c:ser>
          <c:idx val="0"/>
          <c:order val="0"/>
          <c:tx>
            <c:strRef>
              <c:f>SGPT!$D$150</c:f>
              <c:strCache>
                <c:ptCount val="1"/>
                <c:pt idx="0">
                  <c:v>Devengado 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pPr>
              <a:solidFill>
                <a:schemeClr val="lt1"/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</c:marker>
          <c:cat>
            <c:strRef>
              <c:f>SGPT!$B$151:$B$162</c:f>
              <c:strCache>
                <c:ptCount val="12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  <c:pt idx="4">
                  <c:v>5: 'Mayo</c:v>
                </c:pt>
                <c:pt idx="5">
                  <c:v>6: 'Junio</c:v>
                </c:pt>
                <c:pt idx="6">
                  <c:v>7: 'Julio</c:v>
                </c:pt>
                <c:pt idx="7">
                  <c:v>8: 'Agosto</c:v>
                </c:pt>
                <c:pt idx="8">
                  <c:v>9: 'Setiembre</c:v>
                </c:pt>
                <c:pt idx="9">
                  <c:v>10: 'Octubre</c:v>
                </c:pt>
                <c:pt idx="10">
                  <c:v>11: 'Noviembre</c:v>
                </c:pt>
                <c:pt idx="11">
                  <c:v>12: 'Diciembre</c:v>
                </c:pt>
              </c:strCache>
            </c:strRef>
          </c:cat>
          <c:val>
            <c:numRef>
              <c:f>SGPT!$D$151:$D$162</c:f>
              <c:numCache>
                <c:formatCode>#,##0</c:formatCode>
                <c:ptCount val="12"/>
                <c:pt idx="0">
                  <c:v>3581511</c:v>
                </c:pt>
                <c:pt idx="1">
                  <c:v>14938085</c:v>
                </c:pt>
                <c:pt idx="2">
                  <c:v>8162748</c:v>
                </c:pt>
                <c:pt idx="3">
                  <c:v>3260327</c:v>
                </c:pt>
                <c:pt idx="4">
                  <c:v>24508364</c:v>
                </c:pt>
                <c:pt idx="5">
                  <c:v>20531447</c:v>
                </c:pt>
                <c:pt idx="6">
                  <c:v>43780243</c:v>
                </c:pt>
                <c:pt idx="7">
                  <c:v>25767120</c:v>
                </c:pt>
                <c:pt idx="8">
                  <c:v>26008557</c:v>
                </c:pt>
                <c:pt idx="9">
                  <c:v>23017094</c:v>
                </c:pt>
                <c:pt idx="10">
                  <c:v>20949931</c:v>
                </c:pt>
                <c:pt idx="11">
                  <c:v>46672893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39520"/>
        <c:axId val="134541696"/>
      </c:lineChart>
      <c:catAx>
        <c:axId val="13453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4541696"/>
        <c:crosses val="autoZero"/>
        <c:auto val="1"/>
        <c:lblAlgn val="ctr"/>
        <c:lblOffset val="100"/>
        <c:noMultiLvlLbl val="0"/>
      </c:catAx>
      <c:valAx>
        <c:axId val="134541696"/>
        <c:scaling>
          <c:orientation val="minMax"/>
        </c:scaling>
        <c:delete val="0"/>
        <c:axPos val="l"/>
        <c:majorGridlines>
          <c:spPr>
            <a:ln w="22225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453952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EVOLUCIÓN MENSUAL DE EJECUCIÓN PRESUPUESTAL DE ACTIVIDADES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- JUNIO 2021</a:t>
            </a:r>
          </a:p>
        </c:rich>
      </c:tx>
      <c:layout>
        <c:manualLayout>
          <c:xMode val="edge"/>
          <c:yMode val="edge"/>
          <c:x val="0.22703035424315293"/>
          <c:y val="4.79459914293219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84934726296469"/>
          <c:y val="0.16461835563237523"/>
          <c:w val="0.79643387713790692"/>
          <c:h val="0.71346760849380997"/>
        </c:manualLayout>
      </c:layout>
      <c:lineChart>
        <c:grouping val="stacked"/>
        <c:varyColors val="0"/>
        <c:ser>
          <c:idx val="0"/>
          <c:order val="0"/>
          <c:tx>
            <c:strRef>
              <c:f>SGPT!$D$168</c:f>
              <c:strCache>
                <c:ptCount val="1"/>
                <c:pt idx="0">
                  <c:v>Devengado 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pPr>
              <a:solidFill>
                <a:schemeClr val="lt1"/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</c:marker>
          <c:cat>
            <c:strRef>
              <c:f>SGPT!$B$169:$B$180</c:f>
              <c:strCache>
                <c:ptCount val="12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  <c:pt idx="4">
                  <c:v>5: 'Mayo</c:v>
                </c:pt>
                <c:pt idx="5">
                  <c:v>6: 'Junio</c:v>
                </c:pt>
                <c:pt idx="6">
                  <c:v>7: 'Julio</c:v>
                </c:pt>
                <c:pt idx="7">
                  <c:v>8: 'Agosto</c:v>
                </c:pt>
                <c:pt idx="8">
                  <c:v>9: 'Setiembre</c:v>
                </c:pt>
                <c:pt idx="9">
                  <c:v>10: 'Octubre</c:v>
                </c:pt>
                <c:pt idx="10">
                  <c:v>11: 'Noviembre</c:v>
                </c:pt>
                <c:pt idx="11">
                  <c:v>12: 'Diciembre</c:v>
                </c:pt>
              </c:strCache>
            </c:strRef>
          </c:cat>
          <c:val>
            <c:numRef>
              <c:f>SGPT!$D$169:$D$180</c:f>
              <c:numCache>
                <c:formatCode>#,##0</c:formatCode>
                <c:ptCount val="12"/>
                <c:pt idx="0">
                  <c:v>154863022</c:v>
                </c:pt>
                <c:pt idx="1">
                  <c:v>161783742</c:v>
                </c:pt>
                <c:pt idx="2">
                  <c:v>179971387</c:v>
                </c:pt>
                <c:pt idx="3">
                  <c:v>178242212</c:v>
                </c:pt>
                <c:pt idx="4">
                  <c:v>176791222</c:v>
                </c:pt>
                <c:pt idx="5">
                  <c:v>182492106</c:v>
                </c:pt>
                <c:pt idx="6">
                  <c:v>186584344</c:v>
                </c:pt>
                <c:pt idx="7">
                  <c:v>192216704</c:v>
                </c:pt>
                <c:pt idx="8">
                  <c:v>190396209</c:v>
                </c:pt>
                <c:pt idx="9">
                  <c:v>181418190</c:v>
                </c:pt>
                <c:pt idx="10">
                  <c:v>185010822</c:v>
                </c:pt>
                <c:pt idx="11">
                  <c:v>465214071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69152"/>
        <c:axId val="146379520"/>
      </c:lineChart>
      <c:catAx>
        <c:axId val="1463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379520"/>
        <c:crosses val="autoZero"/>
        <c:auto val="1"/>
        <c:lblAlgn val="ctr"/>
        <c:lblOffset val="100"/>
        <c:noMultiLvlLbl val="0"/>
      </c:catAx>
      <c:valAx>
        <c:axId val="146379520"/>
        <c:scaling>
          <c:orientation val="minMax"/>
        </c:scaling>
        <c:delete val="0"/>
        <c:axPos val="l"/>
        <c:majorGridlines>
          <c:spPr>
            <a:ln w="19050">
              <a:solidFill>
                <a:schemeClr val="accent4">
                  <a:lumMod val="40000"/>
                  <a:lumOff val="6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369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ACTIVIDADES: EJECUCIÓN POR FUENTE DE FINANCIAMIENTO A NIVEL DE PLIEGO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A DICIEMBRE 2021</a:t>
            </a:r>
            <a:endParaRPr lang="es-PE" sz="1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8208407026044821"/>
          <c:y val="3.34341186075144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5712091592255"/>
          <c:y val="0.15805270113138165"/>
          <c:w val="0.81954501025409876"/>
          <c:h val="0.697333937433860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SGPT!$C$75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SGPT!$B$76:$B$80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SGPT!$C$76:$C$80</c:f>
              <c:numCache>
                <c:formatCode>#,##0</c:formatCode>
                <c:ptCount val="5"/>
                <c:pt idx="0">
                  <c:v>1849680281</c:v>
                </c:pt>
                <c:pt idx="1">
                  <c:v>9875512</c:v>
                </c:pt>
                <c:pt idx="2">
                  <c:v>0</c:v>
                </c:pt>
                <c:pt idx="3">
                  <c:v>2058518</c:v>
                </c:pt>
                <c:pt idx="4">
                  <c:v>51470892</c:v>
                </c:pt>
              </c:numCache>
            </c:numRef>
          </c:val>
        </c:ser>
        <c:ser>
          <c:idx val="1"/>
          <c:order val="1"/>
          <c:tx>
            <c:strRef>
              <c:f>SGPT!$D$75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SGPT!$B$76:$B$80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SGPT!$D$76:$D$80</c:f>
              <c:numCache>
                <c:formatCode>#,##0</c:formatCode>
                <c:ptCount val="5"/>
                <c:pt idx="0">
                  <c:v>2188001951</c:v>
                </c:pt>
                <c:pt idx="1">
                  <c:v>21998138</c:v>
                </c:pt>
                <c:pt idx="2">
                  <c:v>135198755</c:v>
                </c:pt>
                <c:pt idx="3">
                  <c:v>86225222</c:v>
                </c:pt>
                <c:pt idx="4">
                  <c:v>77991224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674816"/>
        <c:axId val="146676352"/>
      </c:barChart>
      <c:lineChart>
        <c:grouping val="stacked"/>
        <c:varyColors val="0"/>
        <c:ser>
          <c:idx val="2"/>
          <c:order val="2"/>
          <c:tx>
            <c:strRef>
              <c:f>SGPT!$E$75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SGPT!$B$76:$B$80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SGPT!$G$76:$G$80</c:f>
              <c:numCache>
                <c:formatCode>0%</c:formatCode>
                <c:ptCount val="5"/>
                <c:pt idx="0">
                  <c:v>0.981419231833217</c:v>
                </c:pt>
                <c:pt idx="1">
                  <c:v>0.8443000039366968</c:v>
                </c:pt>
                <c:pt idx="2">
                  <c:v>0.89980105955857359</c:v>
                </c:pt>
                <c:pt idx="3">
                  <c:v>0.87699067913098561</c:v>
                </c:pt>
                <c:pt idx="4">
                  <c:v>0.92052807120965308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94528"/>
        <c:axId val="146696064"/>
      </c:lineChart>
      <c:catAx>
        <c:axId val="14667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676352"/>
        <c:crosses val="autoZero"/>
        <c:auto val="1"/>
        <c:lblAlgn val="ctr"/>
        <c:lblOffset val="100"/>
        <c:noMultiLvlLbl val="0"/>
      </c:catAx>
      <c:valAx>
        <c:axId val="1466763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674816"/>
        <c:crosses val="autoZero"/>
        <c:crossBetween val="between"/>
      </c:valAx>
      <c:catAx>
        <c:axId val="146694528"/>
        <c:scaling>
          <c:orientation val="minMax"/>
        </c:scaling>
        <c:delete val="1"/>
        <c:axPos val="b"/>
        <c:majorTickMark val="out"/>
        <c:minorTickMark val="none"/>
        <c:tickLblPos val="nextTo"/>
        <c:crossAx val="146696064"/>
        <c:crosses val="autoZero"/>
        <c:auto val="1"/>
        <c:lblAlgn val="ctr"/>
        <c:lblOffset val="100"/>
        <c:noMultiLvlLbl val="0"/>
      </c:catAx>
      <c:valAx>
        <c:axId val="14669606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694528"/>
        <c:crosses val="max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PROYECTOS: EJECUCIÓN POR FUENTE DE FINANCIAMIENTO A NIVEL DE PLIEGO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A DICIEMBRE  2021</a:t>
            </a:r>
          </a:p>
        </c:rich>
      </c:tx>
      <c:layout>
        <c:manualLayout>
          <c:xMode val="edge"/>
          <c:yMode val="edge"/>
          <c:x val="0.20775565191337664"/>
          <c:y val="3.82200776006760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5785441941553"/>
          <c:y val="0.15281801495360306"/>
          <c:w val="0.81954501025409876"/>
          <c:h val="0.690543895743014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SGPT!$C$75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SGPT!$B$126:$B$129</c:f>
              <c:strCache>
                <c:ptCount val="4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5: RECURSOS DETERMINADOS</c:v>
                </c:pt>
              </c:strCache>
            </c:strRef>
          </c:cat>
          <c:val>
            <c:numRef>
              <c:f>SGPT!$C$126:$C$129</c:f>
              <c:numCache>
                <c:formatCode>#,##0</c:formatCode>
                <c:ptCount val="4"/>
                <c:pt idx="0">
                  <c:v>72219579</c:v>
                </c:pt>
                <c:pt idx="1">
                  <c:v>0</c:v>
                </c:pt>
                <c:pt idx="2">
                  <c:v>266865016</c:v>
                </c:pt>
                <c:pt idx="3">
                  <c:v>11436541</c:v>
                </c:pt>
              </c:numCache>
            </c:numRef>
          </c:val>
        </c:ser>
        <c:ser>
          <c:idx val="1"/>
          <c:order val="1"/>
          <c:tx>
            <c:strRef>
              <c:f>SGPT!$D$75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SGPT!$B$126:$B$129</c:f>
              <c:strCache>
                <c:ptCount val="4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5: RECURSOS DETERMINADOS</c:v>
                </c:pt>
              </c:strCache>
            </c:strRef>
          </c:cat>
          <c:val>
            <c:numRef>
              <c:f>SGPT!$D$126:$D$129</c:f>
              <c:numCache>
                <c:formatCode>#,##0</c:formatCode>
                <c:ptCount val="4"/>
                <c:pt idx="0">
                  <c:v>34468953</c:v>
                </c:pt>
                <c:pt idx="1">
                  <c:v>42000</c:v>
                </c:pt>
                <c:pt idx="2">
                  <c:v>465349301</c:v>
                </c:pt>
                <c:pt idx="3">
                  <c:v>81178276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07424"/>
        <c:axId val="146817408"/>
      </c:barChart>
      <c:lineChart>
        <c:grouping val="standard"/>
        <c:varyColors val="0"/>
        <c:ser>
          <c:idx val="2"/>
          <c:order val="2"/>
          <c:tx>
            <c:strRef>
              <c:f>SGPT!$E$75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SGPT!$B$126:$B$129</c:f>
              <c:strCache>
                <c:ptCount val="4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5: RECURSOS DETERMINADOS</c:v>
                </c:pt>
              </c:strCache>
            </c:strRef>
          </c:cat>
          <c:val>
            <c:numRef>
              <c:f>SGPT!$G$126:$G$129</c:f>
              <c:numCache>
                <c:formatCode>0%</c:formatCode>
                <c:ptCount val="4"/>
                <c:pt idx="0">
                  <c:v>0.75745169863442041</c:v>
                </c:pt>
                <c:pt idx="1">
                  <c:v>0</c:v>
                </c:pt>
                <c:pt idx="2">
                  <c:v>0.39030332614596536</c:v>
                </c:pt>
                <c:pt idx="3">
                  <c:v>0.65833343147124734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18944"/>
        <c:axId val="146820480"/>
      </c:lineChart>
      <c:catAx>
        <c:axId val="14680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817408"/>
        <c:crosses val="autoZero"/>
        <c:auto val="1"/>
        <c:lblAlgn val="ctr"/>
        <c:lblOffset val="100"/>
        <c:noMultiLvlLbl val="0"/>
      </c:catAx>
      <c:valAx>
        <c:axId val="1468174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807424"/>
        <c:crosses val="autoZero"/>
        <c:crossBetween val="between"/>
      </c:valAx>
      <c:catAx>
        <c:axId val="146818944"/>
        <c:scaling>
          <c:orientation val="minMax"/>
        </c:scaling>
        <c:delete val="1"/>
        <c:axPos val="b"/>
        <c:majorTickMark val="out"/>
        <c:minorTickMark val="none"/>
        <c:tickLblPos val="nextTo"/>
        <c:crossAx val="146820480"/>
        <c:crosses val="autoZero"/>
        <c:auto val="1"/>
        <c:lblAlgn val="ctr"/>
        <c:lblOffset val="100"/>
        <c:noMultiLvlLbl val="0"/>
      </c:catAx>
      <c:valAx>
        <c:axId val="14682048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818944"/>
        <c:crosses val="max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1800" b="1" i="0" baseline="0">
                <a:effectLst/>
              </a:rPr>
              <a:t>PLIEGO 445 GOBIERNO REGIONAL DE CAJAMARCA</a:t>
            </a:r>
            <a:endParaRPr lang="es-PE">
              <a:effectLst/>
            </a:endParaRPr>
          </a:p>
          <a:p>
            <a:pPr>
              <a:defRPr/>
            </a:pPr>
            <a:r>
              <a:rPr lang="es-PE" sz="1800" b="1" i="1" baseline="0">
                <a:effectLst/>
              </a:rPr>
              <a:t>EJECUCIÓN POR FUNCIÓN A NIVEL DE PLIEGO </a:t>
            </a:r>
            <a:endParaRPr lang="es-PE">
              <a:effectLst/>
            </a:endParaRPr>
          </a:p>
          <a:p>
            <a:pPr>
              <a:defRPr/>
            </a:pPr>
            <a:r>
              <a:rPr lang="es-PE" sz="1800" b="1" i="1" baseline="0">
                <a:effectLst/>
              </a:rPr>
              <a:t>ENERO A DICIEMBRE 2021</a:t>
            </a:r>
            <a:endParaRPr lang="es-PE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638479983491437"/>
          <c:y val="0.11803905003945458"/>
          <c:w val="0.61748374643883785"/>
          <c:h val="0.821445233295888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SGPT!$C$84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cat>
            <c:strRef>
              <c:f>SGPT!$B$85:$B$105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SGPT!$C$85:$C$105</c:f>
              <c:numCache>
                <c:formatCode>#,##0</c:formatCode>
                <c:ptCount val="21"/>
                <c:pt idx="0">
                  <c:v>24330713</c:v>
                </c:pt>
                <c:pt idx="1">
                  <c:v>2289690</c:v>
                </c:pt>
                <c:pt idx="2">
                  <c:v>705403</c:v>
                </c:pt>
                <c:pt idx="3">
                  <c:v>295536</c:v>
                </c:pt>
                <c:pt idx="4">
                  <c:v>303102</c:v>
                </c:pt>
                <c:pt idx="5">
                  <c:v>8282372</c:v>
                </c:pt>
                <c:pt idx="6">
                  <c:v>304597</c:v>
                </c:pt>
                <c:pt idx="7">
                  <c:v>3836</c:v>
                </c:pt>
                <c:pt idx="8">
                  <c:v>132456</c:v>
                </c:pt>
                <c:pt idx="9">
                  <c:v>9900</c:v>
                </c:pt>
                <c:pt idx="10">
                  <c:v>7089124</c:v>
                </c:pt>
                <c:pt idx="11">
                  <c:v>226685</c:v>
                </c:pt>
                <c:pt idx="12">
                  <c:v>1209890</c:v>
                </c:pt>
                <c:pt idx="13">
                  <c:v>107890</c:v>
                </c:pt>
                <c:pt idx="14">
                  <c:v>332948</c:v>
                </c:pt>
                <c:pt idx="15">
                  <c:v>455206376</c:v>
                </c:pt>
                <c:pt idx="16">
                  <c:v>33973</c:v>
                </c:pt>
                <c:pt idx="17">
                  <c:v>1270355077</c:v>
                </c:pt>
                <c:pt idx="18">
                  <c:v>2682593</c:v>
                </c:pt>
                <c:pt idx="19">
                  <c:v>87712150</c:v>
                </c:pt>
                <c:pt idx="20">
                  <c:v>51470892</c:v>
                </c:pt>
              </c:numCache>
            </c:numRef>
          </c:val>
        </c:ser>
        <c:ser>
          <c:idx val="1"/>
          <c:order val="1"/>
          <c:tx>
            <c:strRef>
              <c:f>SGPT!$D$84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cat>
            <c:strRef>
              <c:f>SGPT!$B$85:$B$105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SGPT!$D$85:$D$105</c:f>
              <c:numCache>
                <c:formatCode>#,##0</c:formatCode>
                <c:ptCount val="21"/>
                <c:pt idx="0">
                  <c:v>43615287</c:v>
                </c:pt>
                <c:pt idx="1">
                  <c:v>4936653</c:v>
                </c:pt>
                <c:pt idx="2">
                  <c:v>1504685</c:v>
                </c:pt>
                <c:pt idx="3">
                  <c:v>677420</c:v>
                </c:pt>
                <c:pt idx="4">
                  <c:v>473005</c:v>
                </c:pt>
                <c:pt idx="5">
                  <c:v>22061842</c:v>
                </c:pt>
                <c:pt idx="6">
                  <c:v>509960</c:v>
                </c:pt>
                <c:pt idx="7">
                  <c:v>320046</c:v>
                </c:pt>
                <c:pt idx="8">
                  <c:v>1011752</c:v>
                </c:pt>
                <c:pt idx="9">
                  <c:v>19980</c:v>
                </c:pt>
                <c:pt idx="10">
                  <c:v>11168713</c:v>
                </c:pt>
                <c:pt idx="11">
                  <c:v>3230714</c:v>
                </c:pt>
                <c:pt idx="12">
                  <c:v>2477120</c:v>
                </c:pt>
                <c:pt idx="13">
                  <c:v>11639450</c:v>
                </c:pt>
                <c:pt idx="14">
                  <c:v>714990</c:v>
                </c:pt>
                <c:pt idx="15">
                  <c:v>766467103</c:v>
                </c:pt>
                <c:pt idx="16">
                  <c:v>19170922</c:v>
                </c:pt>
                <c:pt idx="17">
                  <c:v>1463698774</c:v>
                </c:pt>
                <c:pt idx="18">
                  <c:v>2117769</c:v>
                </c:pt>
                <c:pt idx="19">
                  <c:v>96039695</c:v>
                </c:pt>
                <c:pt idx="20">
                  <c:v>57559410</c:v>
                </c:pt>
              </c:numCache>
            </c:numRef>
          </c:val>
        </c:ser>
        <c:ser>
          <c:idx val="2"/>
          <c:order val="2"/>
          <c:tx>
            <c:strRef>
              <c:f>SGPT!$E$84</c:f>
              <c:strCache>
                <c:ptCount val="1"/>
                <c:pt idx="0">
                  <c:v>Devengado </c:v>
                </c:pt>
              </c:strCache>
            </c:strRef>
          </c:tx>
          <c:invertIfNegative val="0"/>
          <c:cat>
            <c:strRef>
              <c:f>SGPT!$B$85:$B$105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SGPT!$E$85:$E$105</c:f>
              <c:numCache>
                <c:formatCode>#,##0</c:formatCode>
                <c:ptCount val="21"/>
                <c:pt idx="0">
                  <c:v>41559629</c:v>
                </c:pt>
                <c:pt idx="1">
                  <c:v>4376085</c:v>
                </c:pt>
                <c:pt idx="2">
                  <c:v>796139</c:v>
                </c:pt>
                <c:pt idx="3">
                  <c:v>654698</c:v>
                </c:pt>
                <c:pt idx="4">
                  <c:v>461577</c:v>
                </c:pt>
                <c:pt idx="5">
                  <c:v>21750694</c:v>
                </c:pt>
                <c:pt idx="6">
                  <c:v>478829</c:v>
                </c:pt>
                <c:pt idx="7">
                  <c:v>286985</c:v>
                </c:pt>
                <c:pt idx="8">
                  <c:v>482384</c:v>
                </c:pt>
                <c:pt idx="9">
                  <c:v>16582</c:v>
                </c:pt>
                <c:pt idx="10">
                  <c:v>10231680</c:v>
                </c:pt>
                <c:pt idx="11">
                  <c:v>2890434</c:v>
                </c:pt>
                <c:pt idx="12">
                  <c:v>2236383</c:v>
                </c:pt>
                <c:pt idx="13">
                  <c:v>817533</c:v>
                </c:pt>
                <c:pt idx="14">
                  <c:v>645596</c:v>
                </c:pt>
                <c:pt idx="15">
                  <c:v>722684829</c:v>
                </c:pt>
                <c:pt idx="16">
                  <c:v>19169424</c:v>
                </c:pt>
                <c:pt idx="17">
                  <c:v>1454987043</c:v>
                </c:pt>
                <c:pt idx="18">
                  <c:v>1651138</c:v>
                </c:pt>
                <c:pt idx="19">
                  <c:v>93815226</c:v>
                </c:pt>
                <c:pt idx="20">
                  <c:v>54991143</c:v>
                </c:pt>
              </c:numCache>
            </c:numRef>
          </c:val>
        </c:ser>
        <c:ser>
          <c:idx val="3"/>
          <c:order val="3"/>
          <c:tx>
            <c:strRef>
              <c:f>SGPT!$F$84</c:f>
              <c:strCache>
                <c:ptCount val="1"/>
                <c:pt idx="0">
                  <c:v>Saldo</c:v>
                </c:pt>
              </c:strCache>
            </c:strRef>
          </c:tx>
          <c:invertIfNegative val="0"/>
          <c:cat>
            <c:strRef>
              <c:f>SGPT!$B$85:$B$105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SGPT!$F$85:$F$105</c:f>
              <c:numCache>
                <c:formatCode>#,##0</c:formatCode>
                <c:ptCount val="21"/>
                <c:pt idx="0">
                  <c:v>2055658</c:v>
                </c:pt>
                <c:pt idx="1">
                  <c:v>560568</c:v>
                </c:pt>
                <c:pt idx="2">
                  <c:v>708546</c:v>
                </c:pt>
                <c:pt idx="3">
                  <c:v>22722</c:v>
                </c:pt>
                <c:pt idx="4">
                  <c:v>11428</c:v>
                </c:pt>
                <c:pt idx="5">
                  <c:v>311148</c:v>
                </c:pt>
                <c:pt idx="6">
                  <c:v>31131</c:v>
                </c:pt>
                <c:pt idx="7">
                  <c:v>33061</c:v>
                </c:pt>
                <c:pt idx="8">
                  <c:v>529368</c:v>
                </c:pt>
                <c:pt idx="9">
                  <c:v>3398</c:v>
                </c:pt>
                <c:pt idx="10">
                  <c:v>937033</c:v>
                </c:pt>
                <c:pt idx="11">
                  <c:v>340280</c:v>
                </c:pt>
                <c:pt idx="12">
                  <c:v>240737</c:v>
                </c:pt>
                <c:pt idx="13">
                  <c:v>10821917</c:v>
                </c:pt>
                <c:pt idx="14">
                  <c:v>69394</c:v>
                </c:pt>
                <c:pt idx="15">
                  <c:v>43782274</c:v>
                </c:pt>
                <c:pt idx="16">
                  <c:v>1498</c:v>
                </c:pt>
                <c:pt idx="17">
                  <c:v>8711731</c:v>
                </c:pt>
                <c:pt idx="18">
                  <c:v>466631</c:v>
                </c:pt>
                <c:pt idx="19">
                  <c:v>2224469</c:v>
                </c:pt>
                <c:pt idx="20">
                  <c:v>2568267</c:v>
                </c:pt>
              </c:numCache>
            </c:numRef>
          </c:val>
        </c:ser>
        <c:ser>
          <c:idx val="4"/>
          <c:order val="4"/>
          <c:tx>
            <c:strRef>
              <c:f>SGPT!$G$84</c:f>
              <c:strCache>
                <c:ptCount val="1"/>
                <c:pt idx="0">
                  <c:v>Avance % </c:v>
                </c:pt>
              </c:strCache>
            </c:strRef>
          </c:tx>
          <c:invertIfNegative val="0"/>
          <c:cat>
            <c:strRef>
              <c:f>SGPT!$B$85:$B$105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SGPT!$G$85:$G$105</c:f>
              <c:numCache>
                <c:formatCode>0%</c:formatCode>
                <c:ptCount val="21"/>
                <c:pt idx="0">
                  <c:v>0.9528684059788487</c:v>
                </c:pt>
                <c:pt idx="1">
                  <c:v>0.88644776126659097</c:v>
                </c:pt>
                <c:pt idx="2">
                  <c:v>0.52910675656366613</c:v>
                </c:pt>
                <c:pt idx="3">
                  <c:v>0.96645803194473145</c:v>
                </c:pt>
                <c:pt idx="4">
                  <c:v>0.9758395788628027</c:v>
                </c:pt>
                <c:pt idx="5">
                  <c:v>0.98589655387795816</c:v>
                </c:pt>
                <c:pt idx="6">
                  <c:v>0.93895403561063617</c:v>
                </c:pt>
                <c:pt idx="7">
                  <c:v>0.8966992244864801</c:v>
                </c:pt>
                <c:pt idx="8">
                  <c:v>0.47678087120163837</c:v>
                </c:pt>
                <c:pt idx="9">
                  <c:v>0.82992992992992998</c:v>
                </c:pt>
                <c:pt idx="10">
                  <c:v>0.9161019716416744</c:v>
                </c:pt>
                <c:pt idx="11">
                  <c:v>0.89467343751257467</c:v>
                </c:pt>
                <c:pt idx="12">
                  <c:v>0.90281576992636614</c:v>
                </c:pt>
                <c:pt idx="13">
                  <c:v>7.0238112625596566E-2</c:v>
                </c:pt>
                <c:pt idx="14">
                  <c:v>0.90294409712023949</c:v>
                </c:pt>
                <c:pt idx="15">
                  <c:v>0.94287781715792696</c:v>
                </c:pt>
                <c:pt idx="16">
                  <c:v>0.99992186082651635</c:v>
                </c:pt>
                <c:pt idx="17">
                  <c:v>0.99404813944320491</c:v>
                </c:pt>
                <c:pt idx="18">
                  <c:v>0.77965916018224835</c:v>
                </c:pt>
                <c:pt idx="19">
                  <c:v>0.97683802515199569</c:v>
                </c:pt>
                <c:pt idx="20">
                  <c:v>0.95538058850846452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70272"/>
        <c:axId val="146871808"/>
      </c:barChart>
      <c:catAx>
        <c:axId val="146870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871808"/>
        <c:crosses val="autoZero"/>
        <c:auto val="1"/>
        <c:lblAlgn val="ctr"/>
        <c:lblOffset val="100"/>
        <c:noMultiLvlLbl val="0"/>
      </c:catAx>
      <c:valAx>
        <c:axId val="146871808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87027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8932537660309755"/>
          <c:y val="0.40338264376992633"/>
          <c:w val="9.0778383678212449E-2"/>
          <c:h val="0.15031668258167524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1.png"/><Relationship Id="rId7" Type="http://schemas.openxmlformats.org/officeDocument/2006/relationships/chart" Target="../charts/chart5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2.png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23</xdr:row>
      <xdr:rowOff>381000</xdr:rowOff>
    </xdr:from>
    <xdr:to>
      <xdr:col>19</xdr:col>
      <xdr:colOff>495300</xdr:colOff>
      <xdr:row>45</xdr:row>
      <xdr:rowOff>161925</xdr:rowOff>
    </xdr:to>
    <xdr:graphicFrame macro="">
      <xdr:nvGraphicFramePr>
        <xdr:cNvPr id="16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1</xdr:row>
      <xdr:rowOff>180975</xdr:rowOff>
    </xdr:from>
    <xdr:to>
      <xdr:col>19</xdr:col>
      <xdr:colOff>514350</xdr:colOff>
      <xdr:row>23</xdr:row>
      <xdr:rowOff>57150</xdr:rowOff>
    </xdr:to>
    <xdr:graphicFrame macro="">
      <xdr:nvGraphicFramePr>
        <xdr:cNvPr id="1611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9525</xdr:colOff>
      <xdr:row>0</xdr:row>
      <xdr:rowOff>114300</xdr:rowOff>
    </xdr:from>
    <xdr:to>
      <xdr:col>6</xdr:col>
      <xdr:colOff>831760</xdr:colOff>
      <xdr:row>3</xdr:row>
      <xdr:rowOff>9525</xdr:rowOff>
    </xdr:to>
    <xdr:pic>
      <xdr:nvPicPr>
        <xdr:cNvPr id="1612" name="5 Imagen" descr="D:\JHANY_GRC\PRESUPUESTO 2019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0275" y="114300"/>
          <a:ext cx="8286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0</xdr:row>
      <xdr:rowOff>47625</xdr:rowOff>
    </xdr:from>
    <xdr:to>
      <xdr:col>1</xdr:col>
      <xdr:colOff>685800</xdr:colOff>
      <xdr:row>2</xdr:row>
      <xdr:rowOff>180975</xdr:rowOff>
    </xdr:to>
    <xdr:pic>
      <xdr:nvPicPr>
        <xdr:cNvPr id="161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00075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350278</xdr:colOff>
      <xdr:row>145</xdr:row>
      <xdr:rowOff>124226</xdr:rowOff>
    </xdr:from>
    <xdr:to>
      <xdr:col>16</xdr:col>
      <xdr:colOff>375633</xdr:colOff>
      <xdr:row>165</xdr:row>
      <xdr:rowOff>254893</xdr:rowOff>
    </xdr:to>
    <xdr:graphicFrame macro="">
      <xdr:nvGraphicFramePr>
        <xdr:cNvPr id="1614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457199</xdr:colOff>
      <xdr:row>167</xdr:row>
      <xdr:rowOff>66675</xdr:rowOff>
    </xdr:from>
    <xdr:to>
      <xdr:col>16</xdr:col>
      <xdr:colOff>348803</xdr:colOff>
      <xdr:row>196</xdr:row>
      <xdr:rowOff>0</xdr:rowOff>
    </xdr:to>
    <xdr:graphicFrame macro="">
      <xdr:nvGraphicFramePr>
        <xdr:cNvPr id="161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266700</xdr:colOff>
      <xdr:row>46</xdr:row>
      <xdr:rowOff>161925</xdr:rowOff>
    </xdr:from>
    <xdr:to>
      <xdr:col>23</xdr:col>
      <xdr:colOff>219075</xdr:colOff>
      <xdr:row>76</xdr:row>
      <xdr:rowOff>161925</xdr:rowOff>
    </xdr:to>
    <xdr:graphicFrame macro="">
      <xdr:nvGraphicFramePr>
        <xdr:cNvPr id="1616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295275</xdr:colOff>
      <xdr:row>110</xdr:row>
      <xdr:rowOff>285750</xdr:rowOff>
    </xdr:from>
    <xdr:to>
      <xdr:col>23</xdr:col>
      <xdr:colOff>238125</xdr:colOff>
      <xdr:row>141</xdr:row>
      <xdr:rowOff>228600</xdr:rowOff>
    </xdr:to>
    <xdr:graphicFrame macro="">
      <xdr:nvGraphicFramePr>
        <xdr:cNvPr id="1617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276225</xdr:colOff>
      <xdr:row>78</xdr:row>
      <xdr:rowOff>180975</xdr:rowOff>
    </xdr:from>
    <xdr:to>
      <xdr:col>23</xdr:col>
      <xdr:colOff>238125</xdr:colOff>
      <xdr:row>109</xdr:row>
      <xdr:rowOff>295275</xdr:rowOff>
    </xdr:to>
    <xdr:graphicFrame macro="">
      <xdr:nvGraphicFramePr>
        <xdr:cNvPr id="161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0.86652</cdr:x>
      <cdr:y>0.03511</cdr:y>
    </cdr:from>
    <cdr:to>
      <cdr:x>0.97071</cdr:x>
      <cdr:y>0.11005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52229" y="239559"/>
          <a:ext cx="992282" cy="511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0.8484</cdr:x>
      <cdr:y>0.03871</cdr:y>
    </cdr:from>
    <cdr:to>
      <cdr:x>0.95805</cdr:x>
      <cdr:y>0.13498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021794" y="224117"/>
          <a:ext cx="1036757" cy="5573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0.87904</cdr:x>
      <cdr:y>0.03101</cdr:y>
    </cdr:from>
    <cdr:to>
      <cdr:x>0.97357</cdr:x>
      <cdr:y>0.14815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666487" y="153331"/>
          <a:ext cx="824415" cy="579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0.88763</cdr:x>
      <cdr:y>0.02352</cdr:y>
    </cdr:from>
    <cdr:to>
      <cdr:x>0.98212</cdr:x>
      <cdr:y>0.15036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775548" y="110219"/>
          <a:ext cx="827754" cy="5944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0.87274</cdr:x>
      <cdr:y>0.04198</cdr:y>
    </cdr:from>
    <cdr:to>
      <cdr:x>0.94714</cdr:x>
      <cdr:y>0.11194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730529" y="398283"/>
          <a:ext cx="914762" cy="663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0.88855</cdr:x>
      <cdr:y>0.0499</cdr:y>
    </cdr:from>
    <cdr:to>
      <cdr:x>0.96295</cdr:x>
      <cdr:y>0.11986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916410" y="471345"/>
          <a:ext cx="914053" cy="660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6"/>
  <sheetViews>
    <sheetView showGridLines="0" tabSelected="1" topLeftCell="A176" zoomScale="71" zoomScaleNormal="71" workbookViewId="0">
      <selection activeCell="T172" sqref="T172"/>
    </sheetView>
  </sheetViews>
  <sheetFormatPr baseColWidth="10" defaultRowHeight="9.75" x14ac:dyDescent="0.15"/>
  <cols>
    <col min="1" max="1" width="2.28515625" style="1" customWidth="1"/>
    <col min="2" max="2" width="71.140625" style="1" customWidth="1"/>
    <col min="3" max="3" width="18.85546875" style="2" customWidth="1"/>
    <col min="4" max="4" width="20" style="2" customWidth="1"/>
    <col min="5" max="5" width="19.28515625" style="2" customWidth="1"/>
    <col min="6" max="6" width="17.42578125" style="2" customWidth="1"/>
    <col min="7" max="7" width="12.5703125" style="16" customWidth="1"/>
    <col min="8" max="13" width="11.42578125" style="1"/>
    <col min="14" max="14" width="13.42578125" style="1" customWidth="1"/>
    <col min="15" max="15" width="21" style="1" customWidth="1"/>
    <col min="16" max="16" width="3.42578125" style="1" customWidth="1"/>
    <col min="17" max="16384" width="11.42578125" style="1"/>
  </cols>
  <sheetData>
    <row r="1" spans="1:20" ht="18" customHeight="1" x14ac:dyDescent="0.15">
      <c r="B1" s="79" t="s">
        <v>0</v>
      </c>
      <c r="C1" s="79"/>
      <c r="D1" s="79"/>
      <c r="E1" s="79"/>
      <c r="F1" s="79"/>
      <c r="G1" s="79"/>
      <c r="H1" s="29"/>
    </row>
    <row r="2" spans="1:20" ht="19.5" customHeight="1" x14ac:dyDescent="0.15">
      <c r="B2" s="80" t="s">
        <v>1</v>
      </c>
      <c r="C2" s="80"/>
      <c r="D2" s="80"/>
      <c r="E2" s="80"/>
      <c r="F2" s="80"/>
      <c r="G2" s="80"/>
      <c r="H2" s="29"/>
    </row>
    <row r="3" spans="1:20" ht="19.5" customHeight="1" x14ac:dyDescent="0.15">
      <c r="B3" s="81" t="s">
        <v>2</v>
      </c>
      <c r="C3" s="81"/>
      <c r="D3" s="81"/>
      <c r="E3" s="81"/>
      <c r="F3" s="81"/>
      <c r="G3" s="81"/>
      <c r="H3" s="29"/>
    </row>
    <row r="4" spans="1:20" ht="7.5" customHeight="1" x14ac:dyDescent="0.25">
      <c r="B4" s="26"/>
      <c r="C4" s="27"/>
      <c r="D4" s="27"/>
      <c r="E4" s="27"/>
      <c r="F4" s="27"/>
      <c r="G4" s="28"/>
    </row>
    <row r="5" spans="1:20" ht="25.5" customHeight="1" x14ac:dyDescent="0.15">
      <c r="A5" s="5"/>
      <c r="B5" s="82" t="s">
        <v>83</v>
      </c>
      <c r="C5" s="82"/>
      <c r="D5" s="82"/>
      <c r="E5" s="82"/>
      <c r="F5" s="82"/>
      <c r="G5" s="82"/>
    </row>
    <row r="6" spans="1:20" ht="40.5" customHeight="1" x14ac:dyDescent="0.15">
      <c r="A6" s="5"/>
      <c r="B6" s="83" t="s">
        <v>3</v>
      </c>
      <c r="C6" s="39" t="s">
        <v>4</v>
      </c>
      <c r="D6" s="39" t="s">
        <v>5</v>
      </c>
      <c r="E6" s="39" t="s">
        <v>6</v>
      </c>
      <c r="F6" s="39" t="s">
        <v>47</v>
      </c>
      <c r="G6" s="75" t="s">
        <v>7</v>
      </c>
      <c r="S6" s="15"/>
      <c r="T6" s="15"/>
    </row>
    <row r="7" spans="1:20" s="4" customFormat="1" ht="21.75" customHeight="1" x14ac:dyDescent="0.2">
      <c r="A7" s="5"/>
      <c r="B7" s="83"/>
      <c r="C7" s="40">
        <f>SUM(C10:C12)</f>
        <v>2263606339</v>
      </c>
      <c r="D7" s="40">
        <f>SUM(D10:D12)</f>
        <v>3090453820</v>
      </c>
      <c r="E7" s="40">
        <f t="shared" ref="E7:F7" si="0">SUM(E10:E12)</f>
        <v>2696162349</v>
      </c>
      <c r="F7" s="40">
        <f t="shared" si="0"/>
        <v>394291471</v>
      </c>
      <c r="G7" s="41">
        <f>E7/D7</f>
        <v>0.87241632007301761</v>
      </c>
      <c r="S7" s="25"/>
    </row>
    <row r="8" spans="1:20" s="4" customFormat="1" ht="15" hidden="1" x14ac:dyDescent="0.25">
      <c r="A8" s="5"/>
      <c r="B8"/>
      <c r="C8"/>
      <c r="D8"/>
      <c r="E8"/>
      <c r="F8"/>
      <c r="G8"/>
    </row>
    <row r="9" spans="1:20" s="4" customFormat="1" ht="31.5" customHeight="1" x14ac:dyDescent="0.15">
      <c r="A9" s="5"/>
      <c r="B9" s="42" t="s">
        <v>8</v>
      </c>
      <c r="C9" s="42" t="s">
        <v>4</v>
      </c>
      <c r="D9" s="42" t="s">
        <v>5</v>
      </c>
      <c r="E9" s="42" t="s">
        <v>48</v>
      </c>
      <c r="F9" s="42" t="s">
        <v>47</v>
      </c>
      <c r="G9" s="43" t="s">
        <v>7</v>
      </c>
    </row>
    <row r="10" spans="1:20" s="4" customFormat="1" ht="26.25" customHeight="1" x14ac:dyDescent="0.15">
      <c r="A10" s="5"/>
      <c r="B10" s="44" t="s">
        <v>9</v>
      </c>
      <c r="C10" s="37">
        <f>+C25</f>
        <v>1861395921</v>
      </c>
      <c r="D10" s="37">
        <f t="shared" ref="D10:F10" si="1">+D25</f>
        <v>2419170789</v>
      </c>
      <c r="E10" s="37">
        <f t="shared" si="1"/>
        <v>2357147477</v>
      </c>
      <c r="F10" s="37">
        <f t="shared" si="1"/>
        <v>62023312</v>
      </c>
      <c r="G10" s="38">
        <f>E10/D10</f>
        <v>0.97436174730530778</v>
      </c>
    </row>
    <row r="11" spans="1:20" s="4" customFormat="1" ht="26.25" customHeight="1" x14ac:dyDescent="0.15">
      <c r="A11" s="5"/>
      <c r="B11" s="44" t="s">
        <v>10</v>
      </c>
      <c r="C11" s="37">
        <f>+C31</f>
        <v>350739526</v>
      </c>
      <c r="D11" s="37">
        <f t="shared" ref="D11:F11" si="2">+D31</f>
        <v>613723621</v>
      </c>
      <c r="E11" s="37">
        <f t="shared" si="2"/>
        <v>284023729</v>
      </c>
      <c r="F11" s="37">
        <f t="shared" si="2"/>
        <v>329699892</v>
      </c>
      <c r="G11" s="38">
        <f>E11/D11</f>
        <v>0.46278767719126129</v>
      </c>
    </row>
    <row r="12" spans="1:20" s="4" customFormat="1" ht="26.25" customHeight="1" x14ac:dyDescent="0.15">
      <c r="A12" s="5"/>
      <c r="B12" s="36" t="s">
        <v>11</v>
      </c>
      <c r="C12" s="37">
        <f>+C34</f>
        <v>51470892</v>
      </c>
      <c r="D12" s="37">
        <f t="shared" ref="D12:F12" si="3">+D34</f>
        <v>57559410</v>
      </c>
      <c r="E12" s="37">
        <f t="shared" si="3"/>
        <v>54991143</v>
      </c>
      <c r="F12" s="37">
        <f t="shared" si="3"/>
        <v>2568267</v>
      </c>
      <c r="G12" s="38">
        <f>E12/D12</f>
        <v>0.95538058850846452</v>
      </c>
    </row>
    <row r="13" spans="1:20" s="4" customFormat="1" ht="12.75" customHeight="1" x14ac:dyDescent="0.15">
      <c r="A13" s="3"/>
      <c r="B13" s="30"/>
      <c r="C13" s="31"/>
      <c r="D13" s="31"/>
      <c r="E13" s="31"/>
      <c r="F13" s="31"/>
      <c r="G13" s="32"/>
    </row>
    <row r="14" spans="1:20" s="4" customFormat="1" ht="39" customHeight="1" x14ac:dyDescent="0.15">
      <c r="A14" s="5"/>
      <c r="B14" s="33" t="s">
        <v>3</v>
      </c>
      <c r="C14" s="34">
        <f>SUM(C17:C21)</f>
        <v>2263606339</v>
      </c>
      <c r="D14" s="34">
        <f t="shared" ref="D14:F14" si="4">SUM(D17:D21)</f>
        <v>3090453820</v>
      </c>
      <c r="E14" s="34">
        <f t="shared" si="4"/>
        <v>2696162351</v>
      </c>
      <c r="F14" s="34">
        <f t="shared" si="4"/>
        <v>394291469</v>
      </c>
      <c r="G14" s="35">
        <f>E14/D14</f>
        <v>0.87241632072017172</v>
      </c>
    </row>
    <row r="15" spans="1:20" s="4" customFormat="1" ht="13.5" customHeight="1" x14ac:dyDescent="0.15">
      <c r="A15" s="5"/>
      <c r="B15" s="84" t="s">
        <v>29</v>
      </c>
      <c r="C15" s="76" t="s">
        <v>4</v>
      </c>
      <c r="D15" s="76" t="s">
        <v>5</v>
      </c>
      <c r="E15" s="76" t="s">
        <v>6</v>
      </c>
      <c r="F15" s="76" t="s">
        <v>47</v>
      </c>
      <c r="G15" s="84" t="s">
        <v>7</v>
      </c>
    </row>
    <row r="16" spans="1:20" s="4" customFormat="1" ht="15.75" customHeight="1" x14ac:dyDescent="0.15">
      <c r="A16" s="5"/>
      <c r="B16" s="84"/>
      <c r="C16" s="76"/>
      <c r="D16" s="76"/>
      <c r="E16" s="76"/>
      <c r="F16" s="76"/>
      <c r="G16" s="84"/>
    </row>
    <row r="17" spans="1:7" s="4" customFormat="1" ht="24.75" customHeight="1" x14ac:dyDescent="0.25">
      <c r="A17" s="6"/>
      <c r="B17" s="36" t="s">
        <v>22</v>
      </c>
      <c r="C17" s="37">
        <v>1921899860</v>
      </c>
      <c r="D17" s="37">
        <v>2222470904</v>
      </c>
      <c r="E17" s="37">
        <v>2173455761</v>
      </c>
      <c r="F17" s="37">
        <f>+D17-E17</f>
        <v>49015143</v>
      </c>
      <c r="G17" s="38">
        <f>E17/D17</f>
        <v>0.97794565368132258</v>
      </c>
    </row>
    <row r="18" spans="1:7" s="4" customFormat="1" ht="24.75" customHeight="1" x14ac:dyDescent="0.25">
      <c r="A18" s="6"/>
      <c r="B18" s="36" t="s">
        <v>25</v>
      </c>
      <c r="C18" s="37">
        <v>9875512</v>
      </c>
      <c r="D18" s="37">
        <v>22040138</v>
      </c>
      <c r="E18" s="37">
        <v>18573028</v>
      </c>
      <c r="F18" s="37">
        <f t="shared" ref="F18:F21" si="5">+D18-E18</f>
        <v>3467110</v>
      </c>
      <c r="G18" s="38">
        <f>E18/D18</f>
        <v>0.84269109385794227</v>
      </c>
    </row>
    <row r="19" spans="1:7" s="4" customFormat="1" ht="24.75" customHeight="1" x14ac:dyDescent="0.25">
      <c r="A19" s="6"/>
      <c r="B19" s="36" t="s">
        <v>28</v>
      </c>
      <c r="C19" s="37">
        <v>266865016</v>
      </c>
      <c r="D19" s="37">
        <v>600548056</v>
      </c>
      <c r="E19" s="37">
        <v>303279363</v>
      </c>
      <c r="F19" s="37">
        <f t="shared" si="5"/>
        <v>297268693</v>
      </c>
      <c r="G19" s="38">
        <f>E19/D19</f>
        <v>0.50500432058679412</v>
      </c>
    </row>
    <row r="20" spans="1:7" s="4" customFormat="1" ht="24.75" customHeight="1" x14ac:dyDescent="0.25">
      <c r="A20" s="6"/>
      <c r="B20" s="36" t="s">
        <v>23</v>
      </c>
      <c r="C20" s="37">
        <v>2058518</v>
      </c>
      <c r="D20" s="37">
        <v>86225222</v>
      </c>
      <c r="E20" s="37">
        <v>75618716</v>
      </c>
      <c r="F20" s="37">
        <f t="shared" si="5"/>
        <v>10606506</v>
      </c>
      <c r="G20" s="38">
        <f>E20/D20</f>
        <v>0.87699067913098561</v>
      </c>
    </row>
    <row r="21" spans="1:7" s="4" customFormat="1" ht="24.75" customHeight="1" x14ac:dyDescent="0.25">
      <c r="A21" s="6"/>
      <c r="B21" s="36" t="s">
        <v>24</v>
      </c>
      <c r="C21" s="37">
        <v>62907433</v>
      </c>
      <c r="D21" s="37">
        <v>159169500</v>
      </c>
      <c r="E21" s="37">
        <v>125235483</v>
      </c>
      <c r="F21" s="37">
        <f t="shared" si="5"/>
        <v>33934017</v>
      </c>
      <c r="G21" s="38">
        <f>E21/D21</f>
        <v>0.78680578251486621</v>
      </c>
    </row>
    <row r="22" spans="1:7" s="4" customFormat="1" ht="20.25" customHeight="1" x14ac:dyDescent="0.15">
      <c r="A22" s="3"/>
      <c r="B22" s="30"/>
      <c r="C22" s="31"/>
      <c r="D22" s="31"/>
      <c r="E22" s="31"/>
      <c r="F22" s="31"/>
      <c r="G22" s="32"/>
    </row>
    <row r="23" spans="1:7" s="4" customFormat="1" ht="21" customHeight="1" x14ac:dyDescent="0.15">
      <c r="A23" s="5"/>
      <c r="B23" s="77" t="s">
        <v>12</v>
      </c>
      <c r="C23" s="77"/>
      <c r="D23" s="77"/>
      <c r="E23" s="77"/>
      <c r="F23" s="77"/>
      <c r="G23" s="77"/>
    </row>
    <row r="24" spans="1:7" s="4" customFormat="1" ht="30.75" customHeight="1" x14ac:dyDescent="0.15">
      <c r="A24" s="5"/>
      <c r="B24" s="46" t="s">
        <v>43</v>
      </c>
      <c r="C24" s="46" t="s">
        <v>4</v>
      </c>
      <c r="D24" s="46" t="s">
        <v>5</v>
      </c>
      <c r="E24" s="46" t="s">
        <v>48</v>
      </c>
      <c r="F24" s="46" t="s">
        <v>47</v>
      </c>
      <c r="G24" s="47" t="s">
        <v>7</v>
      </c>
    </row>
    <row r="25" spans="1:7" s="4" customFormat="1" ht="27.75" customHeight="1" x14ac:dyDescent="0.25">
      <c r="A25" s="45"/>
      <c r="B25" s="48" t="s">
        <v>9</v>
      </c>
      <c r="C25" s="49">
        <f>SUM(C26:C30)</f>
        <v>1861395921</v>
      </c>
      <c r="D25" s="49">
        <f>SUM(D26:D30)</f>
        <v>2419170789</v>
      </c>
      <c r="E25" s="49">
        <f>SUM(E26:E30)</f>
        <v>2357147477</v>
      </c>
      <c r="F25" s="49">
        <f>SUM(F26:F30)</f>
        <v>62023312</v>
      </c>
      <c r="G25" s="50">
        <f>E25/D25</f>
        <v>0.97436174730530778</v>
      </c>
    </row>
    <row r="26" spans="1:7" s="4" customFormat="1" ht="27.75" customHeight="1" x14ac:dyDescent="0.25">
      <c r="A26" s="45"/>
      <c r="B26" s="51" t="s">
        <v>13</v>
      </c>
      <c r="C26" s="37">
        <v>1535227760</v>
      </c>
      <c r="D26" s="37">
        <v>1613872503</v>
      </c>
      <c r="E26" s="37">
        <v>1599848639</v>
      </c>
      <c r="F26" s="37">
        <f>+D26-E26</f>
        <v>14023864</v>
      </c>
      <c r="G26" s="52">
        <f t="shared" ref="G25:G35" si="6">E26/D26</f>
        <v>0.9913104263354563</v>
      </c>
    </row>
    <row r="27" spans="1:7" s="4" customFormat="1" ht="27.75" customHeight="1" x14ac:dyDescent="0.25">
      <c r="A27" s="45"/>
      <c r="B27" s="51" t="s">
        <v>14</v>
      </c>
      <c r="C27" s="37">
        <v>91629999</v>
      </c>
      <c r="D27" s="37">
        <v>99383048</v>
      </c>
      <c r="E27" s="37">
        <v>96919814</v>
      </c>
      <c r="F27" s="37">
        <f t="shared" ref="F27:F30" si="7">+D27-E27</f>
        <v>2463234</v>
      </c>
      <c r="G27" s="52">
        <f t="shared" si="6"/>
        <v>0.97521474688520315</v>
      </c>
    </row>
    <row r="28" spans="1:7" s="4" customFormat="1" ht="27.75" customHeight="1" x14ac:dyDescent="0.25">
      <c r="A28" s="45"/>
      <c r="B28" s="51" t="s">
        <v>15</v>
      </c>
      <c r="C28" s="37">
        <v>229619363</v>
      </c>
      <c r="D28" s="37">
        <v>521303744</v>
      </c>
      <c r="E28" s="37">
        <v>475987382</v>
      </c>
      <c r="F28" s="37">
        <f t="shared" si="7"/>
        <v>45316362</v>
      </c>
      <c r="G28" s="52">
        <f t="shared" si="6"/>
        <v>0.91307109814273657</v>
      </c>
    </row>
    <row r="29" spans="1:7" s="4" customFormat="1" ht="27.75" customHeight="1" x14ac:dyDescent="0.25">
      <c r="A29" s="45"/>
      <c r="B29" s="51" t="s">
        <v>16</v>
      </c>
      <c r="C29" s="37">
        <v>0</v>
      </c>
      <c r="D29" s="37">
        <v>43756</v>
      </c>
      <c r="E29" s="37">
        <v>43756</v>
      </c>
      <c r="F29" s="37">
        <f t="shared" si="7"/>
        <v>0</v>
      </c>
      <c r="G29" s="52">
        <f t="shared" ref="G29" si="8">E29/D29</f>
        <v>1</v>
      </c>
    </row>
    <row r="30" spans="1:7" s="4" customFormat="1" ht="27.75" customHeight="1" x14ac:dyDescent="0.25">
      <c r="A30" s="45"/>
      <c r="B30" s="51" t="s">
        <v>17</v>
      </c>
      <c r="C30" s="37">
        <v>4918799</v>
      </c>
      <c r="D30" s="37">
        <v>184567738</v>
      </c>
      <c r="E30" s="37">
        <v>184347886</v>
      </c>
      <c r="F30" s="37">
        <f t="shared" si="7"/>
        <v>219852</v>
      </c>
      <c r="G30" s="52">
        <f>E30/D30</f>
        <v>0.99880882757527212</v>
      </c>
    </row>
    <row r="31" spans="1:7" s="4" customFormat="1" ht="27.75" customHeight="1" x14ac:dyDescent="0.25">
      <c r="A31" s="45"/>
      <c r="B31" s="48" t="s">
        <v>10</v>
      </c>
      <c r="C31" s="49">
        <f>SUM(C32:C33)</f>
        <v>350739526</v>
      </c>
      <c r="D31" s="49">
        <f t="shared" ref="D31:F31" si="9">SUM(D32:D33)</f>
        <v>613723621</v>
      </c>
      <c r="E31" s="49">
        <f t="shared" si="9"/>
        <v>284023729</v>
      </c>
      <c r="F31" s="49">
        <f t="shared" si="9"/>
        <v>329699892</v>
      </c>
      <c r="G31" s="50">
        <f t="shared" si="6"/>
        <v>0.46278767719126129</v>
      </c>
    </row>
    <row r="32" spans="1:7" s="4" customFormat="1" ht="27.75" customHeight="1" x14ac:dyDescent="0.25">
      <c r="A32" s="45"/>
      <c r="B32" s="51" t="s">
        <v>16</v>
      </c>
      <c r="C32" s="37">
        <v>0</v>
      </c>
      <c r="D32" s="37">
        <v>1000000</v>
      </c>
      <c r="E32" s="37">
        <v>1000000</v>
      </c>
      <c r="F32" s="37">
        <f>+D32-E32</f>
        <v>0</v>
      </c>
      <c r="G32" s="52">
        <f t="shared" si="6"/>
        <v>1</v>
      </c>
    </row>
    <row r="33" spans="1:7" s="4" customFormat="1" ht="27.75" customHeight="1" x14ac:dyDescent="0.25">
      <c r="A33" s="45"/>
      <c r="B33" s="51" t="s">
        <v>18</v>
      </c>
      <c r="C33" s="37">
        <v>350739526</v>
      </c>
      <c r="D33" s="37">
        <v>612723621</v>
      </c>
      <c r="E33" s="37">
        <v>283023729</v>
      </c>
      <c r="F33" s="37">
        <f>+D33-E33</f>
        <v>329699892</v>
      </c>
      <c r="G33" s="52">
        <f t="shared" si="6"/>
        <v>0.46191091594949302</v>
      </c>
    </row>
    <row r="34" spans="1:7" s="4" customFormat="1" ht="27.75" customHeight="1" x14ac:dyDescent="0.25">
      <c r="A34" s="45"/>
      <c r="B34" s="48" t="s">
        <v>11</v>
      </c>
      <c r="C34" s="53">
        <f>SUM(C35:C35)</f>
        <v>51470892</v>
      </c>
      <c r="D34" s="53">
        <f t="shared" ref="D34:F34" si="10">SUM(D35:D35)</f>
        <v>57559410</v>
      </c>
      <c r="E34" s="53">
        <f t="shared" si="10"/>
        <v>54991143</v>
      </c>
      <c r="F34" s="53">
        <f t="shared" si="10"/>
        <v>2568267</v>
      </c>
      <c r="G34" s="50">
        <f t="shared" si="6"/>
        <v>0.95538058850846452</v>
      </c>
    </row>
    <row r="35" spans="1:7" s="4" customFormat="1" ht="27.75" customHeight="1" x14ac:dyDescent="0.15">
      <c r="A35" s="5"/>
      <c r="B35" s="51" t="s">
        <v>19</v>
      </c>
      <c r="C35" s="37">
        <v>51470892</v>
      </c>
      <c r="D35" s="37">
        <v>57559410</v>
      </c>
      <c r="E35" s="37">
        <v>54991143</v>
      </c>
      <c r="F35" s="37">
        <f>+D35-E35</f>
        <v>2568267</v>
      </c>
      <c r="G35" s="52">
        <f t="shared" si="6"/>
        <v>0.95538058850846452</v>
      </c>
    </row>
    <row r="36" spans="1:7" s="4" customFormat="1" ht="18" customHeight="1" x14ac:dyDescent="0.25">
      <c r="B36" s="7"/>
      <c r="C36" s="8"/>
      <c r="D36" s="9"/>
      <c r="E36" s="9"/>
      <c r="F36" s="9"/>
      <c r="G36" s="17"/>
    </row>
    <row r="37" spans="1:7" s="4" customFormat="1" ht="23.25" customHeight="1" x14ac:dyDescent="0.25">
      <c r="A37" s="10"/>
      <c r="B37" s="78" t="s">
        <v>40</v>
      </c>
      <c r="C37" s="78"/>
      <c r="D37" s="78"/>
      <c r="E37" s="78"/>
      <c r="F37" s="78"/>
      <c r="G37" s="78"/>
    </row>
    <row r="38" spans="1:7" s="4" customFormat="1" ht="24.75" customHeight="1" x14ac:dyDescent="0.25">
      <c r="B38" s="54" t="s">
        <v>3</v>
      </c>
      <c r="C38" s="55">
        <f>SUM(C40:C71)</f>
        <v>2263606339</v>
      </c>
      <c r="D38" s="55">
        <f t="shared" ref="D38:E38" si="11">SUM(D40:D71)</f>
        <v>3090453820</v>
      </c>
      <c r="E38" s="55">
        <f t="shared" si="11"/>
        <v>2696162349</v>
      </c>
      <c r="F38" s="55">
        <f>SUM(F40:F71)</f>
        <v>394291471</v>
      </c>
      <c r="G38" s="56">
        <f>E38/D38</f>
        <v>0.87241632007301761</v>
      </c>
    </row>
    <row r="39" spans="1:7" s="4" customFormat="1" ht="24.75" customHeight="1" x14ac:dyDescent="0.25">
      <c r="B39" s="57" t="s">
        <v>20</v>
      </c>
      <c r="C39" s="57" t="s">
        <v>4</v>
      </c>
      <c r="D39" s="57" t="s">
        <v>5</v>
      </c>
      <c r="E39" s="57" t="s">
        <v>6</v>
      </c>
      <c r="F39" s="57" t="s">
        <v>47</v>
      </c>
      <c r="G39" s="57" t="s">
        <v>7</v>
      </c>
    </row>
    <row r="40" spans="1:7" s="4" customFormat="1" ht="24.75" customHeight="1" x14ac:dyDescent="0.25">
      <c r="B40" s="51" t="s">
        <v>50</v>
      </c>
      <c r="C40" s="37">
        <v>186896958</v>
      </c>
      <c r="D40" s="37">
        <v>284011370</v>
      </c>
      <c r="E40" s="37">
        <v>119664208</v>
      </c>
      <c r="F40" s="37">
        <f>+D40-E40</f>
        <v>164347162</v>
      </c>
      <c r="G40" s="58">
        <f>E40/D40</f>
        <v>0.42133597679557688</v>
      </c>
    </row>
    <row r="41" spans="1:7" s="4" customFormat="1" ht="24.75" customHeight="1" x14ac:dyDescent="0.25">
      <c r="B41" s="51" t="s">
        <v>51</v>
      </c>
      <c r="C41" s="37">
        <v>23749288</v>
      </c>
      <c r="D41" s="37">
        <v>46822716</v>
      </c>
      <c r="E41" s="37">
        <v>29852713</v>
      </c>
      <c r="F41" s="37">
        <f t="shared" ref="F41:F71" si="12">+D41-E41</f>
        <v>16970003</v>
      </c>
      <c r="G41" s="58">
        <f t="shared" ref="G41:G71" si="13">E41/D41</f>
        <v>0.637569016714024</v>
      </c>
    </row>
    <row r="42" spans="1:7" s="4" customFormat="1" ht="24.75" customHeight="1" x14ac:dyDescent="0.25">
      <c r="B42" s="51" t="s">
        <v>52</v>
      </c>
      <c r="C42" s="37">
        <v>101614278</v>
      </c>
      <c r="D42" s="37">
        <v>144683070</v>
      </c>
      <c r="E42" s="37">
        <v>49973687</v>
      </c>
      <c r="F42" s="37">
        <f t="shared" si="12"/>
        <v>94709383</v>
      </c>
      <c r="G42" s="58">
        <f t="shared" si="13"/>
        <v>0.34540106869449205</v>
      </c>
    </row>
    <row r="43" spans="1:7" s="4" customFormat="1" ht="24.75" customHeight="1" x14ac:dyDescent="0.25">
      <c r="B43" s="51" t="s">
        <v>53</v>
      </c>
      <c r="C43" s="37">
        <v>44929433</v>
      </c>
      <c r="D43" s="37">
        <v>77464675</v>
      </c>
      <c r="E43" s="37">
        <v>53787521</v>
      </c>
      <c r="F43" s="37">
        <f t="shared" si="12"/>
        <v>23677154</v>
      </c>
      <c r="G43" s="58">
        <f t="shared" si="13"/>
        <v>0.69434901779423974</v>
      </c>
    </row>
    <row r="44" spans="1:7" s="4" customFormat="1" ht="24.75" customHeight="1" x14ac:dyDescent="0.25">
      <c r="B44" s="51" t="s">
        <v>54</v>
      </c>
      <c r="C44" s="37">
        <v>65400811</v>
      </c>
      <c r="D44" s="37">
        <v>101043262</v>
      </c>
      <c r="E44" s="37">
        <v>72801359</v>
      </c>
      <c r="F44" s="37">
        <f t="shared" si="12"/>
        <v>28241903</v>
      </c>
      <c r="G44" s="58">
        <f t="shared" si="13"/>
        <v>0.72049691942843253</v>
      </c>
    </row>
    <row r="45" spans="1:7" s="4" customFormat="1" ht="24.75" customHeight="1" x14ac:dyDescent="0.25">
      <c r="B45" s="51" t="s">
        <v>55</v>
      </c>
      <c r="C45" s="37">
        <v>32106948</v>
      </c>
      <c r="D45" s="37">
        <v>61779158</v>
      </c>
      <c r="E45" s="37">
        <v>58807206</v>
      </c>
      <c r="F45" s="37">
        <f t="shared" si="12"/>
        <v>2971952</v>
      </c>
      <c r="G45" s="58">
        <f t="shared" si="13"/>
        <v>0.95189393808183664</v>
      </c>
    </row>
    <row r="46" spans="1:7" s="4" customFormat="1" ht="24.75" customHeight="1" x14ac:dyDescent="0.25">
      <c r="B46" s="51" t="s">
        <v>56</v>
      </c>
      <c r="C46" s="37">
        <v>8608304</v>
      </c>
      <c r="D46" s="37">
        <v>15303736</v>
      </c>
      <c r="E46" s="37">
        <v>13951422</v>
      </c>
      <c r="F46" s="37">
        <f t="shared" si="12"/>
        <v>1352314</v>
      </c>
      <c r="G46" s="58">
        <f t="shared" si="13"/>
        <v>0.91163504127358186</v>
      </c>
    </row>
    <row r="47" spans="1:7" s="4" customFormat="1" ht="24.75" customHeight="1" x14ac:dyDescent="0.25">
      <c r="B47" s="51" t="s">
        <v>57</v>
      </c>
      <c r="C47" s="37">
        <v>42355779</v>
      </c>
      <c r="D47" s="37">
        <v>50685030</v>
      </c>
      <c r="E47" s="37">
        <v>49883548</v>
      </c>
      <c r="F47" s="37">
        <f t="shared" si="12"/>
        <v>801482</v>
      </c>
      <c r="G47" s="58">
        <f t="shared" si="13"/>
        <v>0.98418700748524757</v>
      </c>
    </row>
    <row r="48" spans="1:7" s="4" customFormat="1" ht="24.75" customHeight="1" x14ac:dyDescent="0.25">
      <c r="B48" s="51" t="s">
        <v>58</v>
      </c>
      <c r="C48" s="37">
        <v>143253272</v>
      </c>
      <c r="D48" s="37">
        <v>164350844</v>
      </c>
      <c r="E48" s="37">
        <v>162963735</v>
      </c>
      <c r="F48" s="37">
        <f t="shared" si="12"/>
        <v>1387109</v>
      </c>
      <c r="G48" s="58">
        <f t="shared" si="13"/>
        <v>0.99156007376512167</v>
      </c>
    </row>
    <row r="49" spans="2:11" s="4" customFormat="1" ht="24.75" customHeight="1" x14ac:dyDescent="0.25">
      <c r="B49" s="51" t="s">
        <v>59</v>
      </c>
      <c r="C49" s="37">
        <v>143568738</v>
      </c>
      <c r="D49" s="37">
        <v>160562092</v>
      </c>
      <c r="E49" s="37">
        <v>158469969</v>
      </c>
      <c r="F49" s="37">
        <f t="shared" si="12"/>
        <v>2092123</v>
      </c>
      <c r="G49" s="58">
        <f t="shared" si="13"/>
        <v>0.98697000659408451</v>
      </c>
    </row>
    <row r="50" spans="2:11" s="4" customFormat="1" ht="24.75" customHeight="1" x14ac:dyDescent="0.25">
      <c r="B50" s="51" t="s">
        <v>60</v>
      </c>
      <c r="C50" s="37">
        <v>177409631</v>
      </c>
      <c r="D50" s="37">
        <v>210835793</v>
      </c>
      <c r="E50" s="37">
        <v>210553740</v>
      </c>
      <c r="F50" s="37">
        <f t="shared" si="12"/>
        <v>282053</v>
      </c>
      <c r="G50" s="58">
        <f t="shared" si="13"/>
        <v>0.99866221481662742</v>
      </c>
    </row>
    <row r="51" spans="2:11" s="4" customFormat="1" ht="24.75" customHeight="1" x14ac:dyDescent="0.25">
      <c r="B51" s="51" t="s">
        <v>61</v>
      </c>
      <c r="C51" s="37">
        <v>148394010</v>
      </c>
      <c r="D51" s="37">
        <v>165271275</v>
      </c>
      <c r="E51" s="37">
        <v>165096987</v>
      </c>
      <c r="F51" s="37">
        <f t="shared" si="12"/>
        <v>174288</v>
      </c>
      <c r="G51" s="58">
        <f t="shared" si="13"/>
        <v>0.99894544287868536</v>
      </c>
    </row>
    <row r="52" spans="2:11" s="4" customFormat="1" ht="24.75" customHeight="1" x14ac:dyDescent="0.25">
      <c r="B52" s="51" t="s">
        <v>62</v>
      </c>
      <c r="C52" s="37">
        <v>55875486</v>
      </c>
      <c r="D52" s="37">
        <v>64093522</v>
      </c>
      <c r="E52" s="37">
        <v>63467599</v>
      </c>
      <c r="F52" s="37">
        <f t="shared" si="12"/>
        <v>625923</v>
      </c>
      <c r="G52" s="58">
        <f t="shared" si="13"/>
        <v>0.99023422367084146</v>
      </c>
    </row>
    <row r="53" spans="2:11" s="4" customFormat="1" ht="24.75" customHeight="1" x14ac:dyDescent="0.25">
      <c r="B53" s="51" t="s">
        <v>63</v>
      </c>
      <c r="C53" s="37">
        <v>66939390</v>
      </c>
      <c r="D53" s="37">
        <v>78003832</v>
      </c>
      <c r="E53" s="37">
        <v>77717261</v>
      </c>
      <c r="F53" s="37">
        <f t="shared" si="12"/>
        <v>286571</v>
      </c>
      <c r="G53" s="58">
        <f t="shared" si="13"/>
        <v>0.99632619330804162</v>
      </c>
    </row>
    <row r="54" spans="2:11" s="4" customFormat="1" ht="24.75" customHeight="1" x14ac:dyDescent="0.25">
      <c r="B54" s="51" t="s">
        <v>64</v>
      </c>
      <c r="C54" s="37">
        <v>71807359</v>
      </c>
      <c r="D54" s="37">
        <v>81387031</v>
      </c>
      <c r="E54" s="37">
        <v>80836080</v>
      </c>
      <c r="F54" s="37">
        <f t="shared" si="12"/>
        <v>550951</v>
      </c>
      <c r="G54" s="58">
        <f t="shared" si="13"/>
        <v>0.99323048164762273</v>
      </c>
    </row>
    <row r="55" spans="2:11" s="4" customFormat="1" ht="24.75" customHeight="1" x14ac:dyDescent="0.25">
      <c r="B55" s="51" t="s">
        <v>65</v>
      </c>
      <c r="C55" s="37">
        <v>81564634</v>
      </c>
      <c r="D55" s="37">
        <v>95667926</v>
      </c>
      <c r="E55" s="37">
        <v>94790503</v>
      </c>
      <c r="F55" s="37">
        <f t="shared" si="12"/>
        <v>877423</v>
      </c>
      <c r="G55" s="58">
        <f t="shared" si="13"/>
        <v>0.99082845174254119</v>
      </c>
    </row>
    <row r="56" spans="2:11" s="4" customFormat="1" ht="24.75" customHeight="1" x14ac:dyDescent="0.25">
      <c r="B56" s="51" t="s">
        <v>66</v>
      </c>
      <c r="C56" s="37">
        <v>228048652</v>
      </c>
      <c r="D56" s="37">
        <v>283120582</v>
      </c>
      <c r="E56" s="37">
        <v>282026083</v>
      </c>
      <c r="F56" s="37">
        <f t="shared" si="12"/>
        <v>1094499</v>
      </c>
      <c r="G56" s="58">
        <f t="shared" si="13"/>
        <v>0.99613415954337081</v>
      </c>
    </row>
    <row r="57" spans="2:11" s="4" customFormat="1" ht="24.75" customHeight="1" x14ac:dyDescent="0.25">
      <c r="B57" s="51" t="s">
        <v>67</v>
      </c>
      <c r="C57" s="37">
        <v>51560700</v>
      </c>
      <c r="D57" s="37">
        <v>60736497</v>
      </c>
      <c r="E57" s="37">
        <v>60449777</v>
      </c>
      <c r="F57" s="37">
        <f t="shared" si="12"/>
        <v>286720</v>
      </c>
      <c r="G57" s="58">
        <f t="shared" si="13"/>
        <v>0.9952792799360819</v>
      </c>
    </row>
    <row r="58" spans="2:11" s="4" customFormat="1" ht="24.75" customHeight="1" x14ac:dyDescent="0.25">
      <c r="B58" s="51" t="s">
        <v>68</v>
      </c>
      <c r="C58" s="37">
        <v>41649914</v>
      </c>
      <c r="D58" s="37">
        <v>48156678</v>
      </c>
      <c r="E58" s="37">
        <v>47979354</v>
      </c>
      <c r="F58" s="37">
        <f t="shared" si="12"/>
        <v>177324</v>
      </c>
      <c r="G58" s="58">
        <f t="shared" si="13"/>
        <v>0.99631776926140958</v>
      </c>
    </row>
    <row r="59" spans="2:11" s="4" customFormat="1" ht="24.75" customHeight="1" x14ac:dyDescent="0.25">
      <c r="B59" s="51" t="s">
        <v>69</v>
      </c>
      <c r="C59" s="37">
        <v>58368415</v>
      </c>
      <c r="D59" s="37">
        <v>70072118</v>
      </c>
      <c r="E59" s="37">
        <v>69330618</v>
      </c>
      <c r="F59" s="37">
        <f t="shared" si="12"/>
        <v>741500</v>
      </c>
      <c r="G59" s="58">
        <f t="shared" si="13"/>
        <v>0.98941804499187536</v>
      </c>
    </row>
    <row r="60" spans="2:11" s="4" customFormat="1" ht="24.75" customHeight="1" x14ac:dyDescent="0.25">
      <c r="B60" s="51" t="s">
        <v>70</v>
      </c>
      <c r="C60" s="37">
        <v>28607863</v>
      </c>
      <c r="D60" s="37">
        <v>33173306</v>
      </c>
      <c r="E60" s="37">
        <v>33074541</v>
      </c>
      <c r="F60" s="37">
        <f t="shared" si="12"/>
        <v>98765</v>
      </c>
      <c r="G60" s="58">
        <f t="shared" si="13"/>
        <v>0.99702275679125862</v>
      </c>
    </row>
    <row r="61" spans="2:11" s="4" customFormat="1" ht="24.75" customHeight="1" x14ac:dyDescent="0.25">
      <c r="B61" s="51" t="s">
        <v>71</v>
      </c>
      <c r="C61" s="37">
        <v>96979740</v>
      </c>
      <c r="D61" s="37">
        <v>158880666</v>
      </c>
      <c r="E61" s="37">
        <v>152448622</v>
      </c>
      <c r="F61" s="37">
        <f t="shared" si="12"/>
        <v>6432044</v>
      </c>
      <c r="G61" s="58">
        <f t="shared" si="13"/>
        <v>0.95951650907606345</v>
      </c>
    </row>
    <row r="62" spans="2:11" s="4" customFormat="1" ht="24.75" customHeight="1" x14ac:dyDescent="0.25">
      <c r="B62" s="51" t="s">
        <v>72</v>
      </c>
      <c r="C62" s="37">
        <v>36238544</v>
      </c>
      <c r="D62" s="37">
        <v>54482176</v>
      </c>
      <c r="E62" s="37">
        <v>54017847</v>
      </c>
      <c r="F62" s="37">
        <f t="shared" si="12"/>
        <v>464329</v>
      </c>
      <c r="G62" s="58">
        <f t="shared" si="13"/>
        <v>0.99147741455847871</v>
      </c>
    </row>
    <row r="63" spans="2:11" s="4" customFormat="1" ht="24.75" customHeight="1" x14ac:dyDescent="0.25">
      <c r="B63" s="51" t="s">
        <v>73</v>
      </c>
      <c r="C63" s="37">
        <v>45201598</v>
      </c>
      <c r="D63" s="37">
        <v>72835795</v>
      </c>
      <c r="E63" s="37">
        <v>71173475</v>
      </c>
      <c r="F63" s="37">
        <f t="shared" si="12"/>
        <v>1662320</v>
      </c>
      <c r="G63" s="58">
        <f t="shared" si="13"/>
        <v>0.97717715582015685</v>
      </c>
      <c r="K63" s="12"/>
    </row>
    <row r="64" spans="2:11" s="4" customFormat="1" ht="24.75" customHeight="1" x14ac:dyDescent="0.25">
      <c r="B64" s="51" t="s">
        <v>74</v>
      </c>
      <c r="C64" s="37">
        <v>45378312</v>
      </c>
      <c r="D64" s="37">
        <v>70334120</v>
      </c>
      <c r="E64" s="37">
        <v>69217173</v>
      </c>
      <c r="F64" s="37">
        <f t="shared" si="12"/>
        <v>1116947</v>
      </c>
      <c r="G64" s="58">
        <f t="shared" si="13"/>
        <v>0.98411941458853824</v>
      </c>
    </row>
    <row r="65" spans="2:11" s="4" customFormat="1" ht="24.75" customHeight="1" x14ac:dyDescent="0.25">
      <c r="B65" s="51" t="s">
        <v>75</v>
      </c>
      <c r="C65" s="37">
        <v>58694223</v>
      </c>
      <c r="D65" s="37">
        <v>133881169</v>
      </c>
      <c r="E65" s="37">
        <v>118625733</v>
      </c>
      <c r="F65" s="37">
        <f t="shared" si="12"/>
        <v>15255436</v>
      </c>
      <c r="G65" s="58">
        <f t="shared" si="13"/>
        <v>0.88605241413749536</v>
      </c>
    </row>
    <row r="66" spans="2:11" s="4" customFormat="1" ht="24.75" customHeight="1" x14ac:dyDescent="0.25">
      <c r="B66" s="51" t="s">
        <v>76</v>
      </c>
      <c r="C66" s="37">
        <v>74729249</v>
      </c>
      <c r="D66" s="37">
        <v>101594808</v>
      </c>
      <c r="E66" s="37">
        <v>85127388</v>
      </c>
      <c r="F66" s="37">
        <f t="shared" si="12"/>
        <v>16467420</v>
      </c>
      <c r="G66" s="58">
        <f t="shared" si="13"/>
        <v>0.83791081134776102</v>
      </c>
    </row>
    <row r="67" spans="2:11" s="4" customFormat="1" ht="24.75" customHeight="1" x14ac:dyDescent="0.25">
      <c r="B67" s="51" t="s">
        <v>77</v>
      </c>
      <c r="C67" s="37">
        <v>13873080</v>
      </c>
      <c r="D67" s="37">
        <v>26144107</v>
      </c>
      <c r="E67" s="37">
        <v>22081193</v>
      </c>
      <c r="F67" s="37">
        <f t="shared" si="12"/>
        <v>4062914</v>
      </c>
      <c r="G67" s="58">
        <f t="shared" si="13"/>
        <v>0.84459541876874966</v>
      </c>
    </row>
    <row r="68" spans="2:11" s="4" customFormat="1" ht="24.75" customHeight="1" x14ac:dyDescent="0.25">
      <c r="B68" s="51" t="s">
        <v>78</v>
      </c>
      <c r="C68" s="37">
        <v>27231241</v>
      </c>
      <c r="D68" s="37">
        <v>44209444</v>
      </c>
      <c r="E68" s="37">
        <v>43661514</v>
      </c>
      <c r="F68" s="37">
        <f t="shared" si="12"/>
        <v>547930</v>
      </c>
      <c r="G68" s="58">
        <f t="shared" si="13"/>
        <v>0.98760604182219525</v>
      </c>
    </row>
    <row r="69" spans="2:11" s="4" customFormat="1" ht="24.75" customHeight="1" x14ac:dyDescent="0.25">
      <c r="B69" s="51" t="s">
        <v>79</v>
      </c>
      <c r="C69" s="37">
        <v>16969748</v>
      </c>
      <c r="D69" s="37">
        <v>30019182</v>
      </c>
      <c r="E69" s="37">
        <v>27899390</v>
      </c>
      <c r="F69" s="37">
        <f t="shared" si="12"/>
        <v>2119792</v>
      </c>
      <c r="G69" s="58">
        <f t="shared" si="13"/>
        <v>0.92938541763063365</v>
      </c>
    </row>
    <row r="70" spans="2:11" s="4" customFormat="1" ht="24.75" customHeight="1" x14ac:dyDescent="0.25">
      <c r="B70" s="51" t="s">
        <v>80</v>
      </c>
      <c r="C70" s="37">
        <v>10697518</v>
      </c>
      <c r="D70" s="37">
        <v>17603933</v>
      </c>
      <c r="E70" s="37">
        <v>17192341</v>
      </c>
      <c r="F70" s="37">
        <f t="shared" si="12"/>
        <v>411592</v>
      </c>
      <c r="G70" s="58">
        <f t="shared" si="13"/>
        <v>0.9766193156949643</v>
      </c>
    </row>
    <row r="71" spans="2:11" s="4" customFormat="1" ht="24.75" customHeight="1" x14ac:dyDescent="0.25">
      <c r="B71" s="51" t="s">
        <v>81</v>
      </c>
      <c r="C71" s="37">
        <v>34903223</v>
      </c>
      <c r="D71" s="37">
        <v>83243907</v>
      </c>
      <c r="E71" s="37">
        <v>79239762</v>
      </c>
      <c r="F71" s="37">
        <f t="shared" si="12"/>
        <v>4004145</v>
      </c>
      <c r="G71" s="58">
        <f t="shared" si="13"/>
        <v>0.95189864166274651</v>
      </c>
    </row>
    <row r="72" spans="2:11" s="4" customFormat="1" ht="30.75" customHeight="1" x14ac:dyDescent="0.2">
      <c r="B72" s="59"/>
      <c r="C72" s="60"/>
      <c r="D72" s="60"/>
      <c r="E72" s="60"/>
      <c r="F72" s="60"/>
      <c r="G72" s="61"/>
    </row>
    <row r="73" spans="2:11" s="4" customFormat="1" ht="21.75" customHeight="1" x14ac:dyDescent="0.25">
      <c r="B73" s="78" t="s">
        <v>41</v>
      </c>
      <c r="C73" s="78"/>
      <c r="D73" s="78"/>
      <c r="E73" s="78"/>
      <c r="F73" s="78"/>
      <c r="G73" s="78"/>
    </row>
    <row r="74" spans="2:11" s="4" customFormat="1" ht="19.5" customHeight="1" x14ac:dyDescent="0.25">
      <c r="B74" s="54" t="s">
        <v>3</v>
      </c>
      <c r="C74" s="55">
        <f>SUM(C76:C80)</f>
        <v>1913085203</v>
      </c>
      <c r="D74" s="55">
        <f t="shared" ref="D74:F74" si="14">SUM(D76:D80)</f>
        <v>2509415290</v>
      </c>
      <c r="E74" s="55">
        <f t="shared" si="14"/>
        <v>2434984032</v>
      </c>
      <c r="F74" s="55">
        <f t="shared" si="14"/>
        <v>74431258</v>
      </c>
      <c r="G74" s="56">
        <f>E74/D74</f>
        <v>0.97033920280289676</v>
      </c>
    </row>
    <row r="75" spans="2:11" s="4" customFormat="1" ht="27.75" customHeight="1" x14ac:dyDescent="0.25">
      <c r="B75" s="57" t="s">
        <v>21</v>
      </c>
      <c r="C75" s="57" t="s">
        <v>4</v>
      </c>
      <c r="D75" s="57" t="s">
        <v>5</v>
      </c>
      <c r="E75" s="57" t="s">
        <v>6</v>
      </c>
      <c r="F75" s="57" t="s">
        <v>47</v>
      </c>
      <c r="G75" s="57" t="s">
        <v>7</v>
      </c>
    </row>
    <row r="76" spans="2:11" s="4" customFormat="1" ht="21.75" customHeight="1" x14ac:dyDescent="0.25">
      <c r="B76" s="51" t="s">
        <v>22</v>
      </c>
      <c r="C76" s="37">
        <v>1849680281</v>
      </c>
      <c r="D76" s="37">
        <v>2188001951</v>
      </c>
      <c r="E76" s="37">
        <v>2147347194</v>
      </c>
      <c r="F76" s="37">
        <f>+D76-E76</f>
        <v>40654757</v>
      </c>
      <c r="G76" s="58">
        <f>E76/D76</f>
        <v>0.981419231833217</v>
      </c>
    </row>
    <row r="77" spans="2:11" s="4" customFormat="1" ht="21.75" customHeight="1" x14ac:dyDescent="0.25">
      <c r="B77" s="51" t="s">
        <v>25</v>
      </c>
      <c r="C77" s="37">
        <v>9875512</v>
      </c>
      <c r="D77" s="37">
        <v>21998138</v>
      </c>
      <c r="E77" s="37">
        <v>18573028</v>
      </c>
      <c r="F77" s="37">
        <f t="shared" ref="F77:F80" si="15">+D77-E77</f>
        <v>3425110</v>
      </c>
      <c r="G77" s="58">
        <f>E77/D77</f>
        <v>0.8443000039366968</v>
      </c>
    </row>
    <row r="78" spans="2:11" s="4" customFormat="1" ht="21.75" customHeight="1" x14ac:dyDescent="0.25">
      <c r="B78" s="51" t="s">
        <v>28</v>
      </c>
      <c r="C78" s="37">
        <v>0</v>
      </c>
      <c r="D78" s="37">
        <v>135198755</v>
      </c>
      <c r="E78" s="37">
        <v>121651983</v>
      </c>
      <c r="F78" s="37">
        <f t="shared" si="15"/>
        <v>13546772</v>
      </c>
      <c r="G78" s="58">
        <f>E78/D78</f>
        <v>0.89980105955857359</v>
      </c>
    </row>
    <row r="79" spans="2:11" s="4" customFormat="1" ht="21.75" customHeight="1" x14ac:dyDescent="0.25">
      <c r="B79" s="51" t="s">
        <v>23</v>
      </c>
      <c r="C79" s="37">
        <v>2058518</v>
      </c>
      <c r="D79" s="37">
        <v>86225222</v>
      </c>
      <c r="E79" s="37">
        <v>75618716</v>
      </c>
      <c r="F79" s="37">
        <f t="shared" si="15"/>
        <v>10606506</v>
      </c>
      <c r="G79" s="58">
        <f>E79/D79</f>
        <v>0.87699067913098561</v>
      </c>
      <c r="I79" s="12"/>
      <c r="K79" s="12"/>
    </row>
    <row r="80" spans="2:11" s="4" customFormat="1" ht="21.75" customHeight="1" x14ac:dyDescent="0.25">
      <c r="B80" s="93" t="s">
        <v>24</v>
      </c>
      <c r="C80" s="37">
        <v>51470892</v>
      </c>
      <c r="D80" s="37">
        <v>77991224</v>
      </c>
      <c r="E80" s="37">
        <v>71793111</v>
      </c>
      <c r="F80" s="37">
        <f t="shared" si="15"/>
        <v>6198113</v>
      </c>
      <c r="G80" s="58">
        <f>E80/D80</f>
        <v>0.92052807120965308</v>
      </c>
    </row>
    <row r="81" spans="2:7" s="4" customFormat="1" ht="23.25" customHeight="1" x14ac:dyDescent="0.15">
      <c r="B81" s="13"/>
      <c r="C81" s="11"/>
      <c r="D81" s="11"/>
      <c r="E81" s="11"/>
      <c r="F81" s="11"/>
      <c r="G81" s="18"/>
    </row>
    <row r="82" spans="2:7" s="4" customFormat="1" ht="25.5" customHeight="1" x14ac:dyDescent="0.25">
      <c r="B82" s="78" t="s">
        <v>42</v>
      </c>
      <c r="C82" s="78"/>
      <c r="D82" s="78"/>
      <c r="E82" s="78"/>
      <c r="F82" s="78"/>
      <c r="G82" s="78"/>
    </row>
    <row r="83" spans="2:7" s="4" customFormat="1" ht="19.5" customHeight="1" x14ac:dyDescent="0.25">
      <c r="B83" s="54" t="s">
        <v>3</v>
      </c>
      <c r="C83" s="55">
        <f>SUM(C85:C105)</f>
        <v>1913085203</v>
      </c>
      <c r="D83" s="55">
        <f t="shared" ref="D83:F83" si="16">SUM(D85:D105)</f>
        <v>2509415290</v>
      </c>
      <c r="E83" s="55">
        <f t="shared" si="16"/>
        <v>2434984031</v>
      </c>
      <c r="F83" s="55">
        <f t="shared" si="16"/>
        <v>74431259</v>
      </c>
      <c r="G83" s="56">
        <f>E83/D83</f>
        <v>0.97033920240439753</v>
      </c>
    </row>
    <row r="84" spans="2:7" s="4" customFormat="1" ht="27" customHeight="1" x14ac:dyDescent="0.25">
      <c r="B84" s="57" t="s">
        <v>26</v>
      </c>
      <c r="C84" s="57" t="s">
        <v>4</v>
      </c>
      <c r="D84" s="57" t="s">
        <v>5</v>
      </c>
      <c r="E84" s="57" t="s">
        <v>6</v>
      </c>
      <c r="F84" s="57" t="s">
        <v>47</v>
      </c>
      <c r="G84" s="57" t="s">
        <v>7</v>
      </c>
    </row>
    <row r="85" spans="2:7" s="4" customFormat="1" ht="24" customHeight="1" x14ac:dyDescent="0.25">
      <c r="B85" s="51" t="s">
        <v>84</v>
      </c>
      <c r="C85" s="37">
        <v>24330713</v>
      </c>
      <c r="D85" s="37">
        <v>43615287</v>
      </c>
      <c r="E85" s="37">
        <v>41559629</v>
      </c>
      <c r="F85" s="37">
        <f>+D85-E85</f>
        <v>2055658</v>
      </c>
      <c r="G85" s="58">
        <f>E85/D85</f>
        <v>0.9528684059788487</v>
      </c>
    </row>
    <row r="86" spans="2:7" s="4" customFormat="1" ht="24" customHeight="1" x14ac:dyDescent="0.25">
      <c r="B86" s="51" t="s">
        <v>85</v>
      </c>
      <c r="C86" s="37">
        <v>2289690</v>
      </c>
      <c r="D86" s="37">
        <v>4936653</v>
      </c>
      <c r="E86" s="37">
        <v>4376085</v>
      </c>
      <c r="F86" s="37">
        <f t="shared" ref="F86:F105" si="17">+D86-E86</f>
        <v>560568</v>
      </c>
      <c r="G86" s="58">
        <f t="shared" ref="G86:G105" si="18">E86/D86</f>
        <v>0.88644776126659097</v>
      </c>
    </row>
    <row r="87" spans="2:7" s="4" customFormat="1" ht="24" customHeight="1" x14ac:dyDescent="0.25">
      <c r="B87" s="51" t="s">
        <v>86</v>
      </c>
      <c r="C87" s="37">
        <v>705403</v>
      </c>
      <c r="D87" s="37">
        <v>1504685</v>
      </c>
      <c r="E87" s="37">
        <v>796139</v>
      </c>
      <c r="F87" s="37">
        <f t="shared" si="17"/>
        <v>708546</v>
      </c>
      <c r="G87" s="58">
        <f t="shared" si="18"/>
        <v>0.52910675656366613</v>
      </c>
    </row>
    <row r="88" spans="2:7" s="4" customFormat="1" ht="24" customHeight="1" x14ac:dyDescent="0.25">
      <c r="B88" s="51" t="s">
        <v>87</v>
      </c>
      <c r="C88" s="37">
        <v>295536</v>
      </c>
      <c r="D88" s="37">
        <v>677420</v>
      </c>
      <c r="E88" s="37">
        <v>654698</v>
      </c>
      <c r="F88" s="37">
        <f t="shared" si="17"/>
        <v>22722</v>
      </c>
      <c r="G88" s="58">
        <f t="shared" si="18"/>
        <v>0.96645803194473145</v>
      </c>
    </row>
    <row r="89" spans="2:7" s="4" customFormat="1" ht="24" customHeight="1" x14ac:dyDescent="0.25">
      <c r="B89" s="51" t="s">
        <v>88</v>
      </c>
      <c r="C89" s="37">
        <v>303102</v>
      </c>
      <c r="D89" s="37">
        <v>473005</v>
      </c>
      <c r="E89" s="37">
        <v>461577</v>
      </c>
      <c r="F89" s="37">
        <f t="shared" si="17"/>
        <v>11428</v>
      </c>
      <c r="G89" s="58">
        <f t="shared" si="18"/>
        <v>0.9758395788628027</v>
      </c>
    </row>
    <row r="90" spans="2:7" s="4" customFormat="1" ht="24" customHeight="1" x14ac:dyDescent="0.25">
      <c r="B90" s="51" t="s">
        <v>89</v>
      </c>
      <c r="C90" s="37">
        <v>8282372</v>
      </c>
      <c r="D90" s="37">
        <v>22061842</v>
      </c>
      <c r="E90" s="37">
        <v>21750694</v>
      </c>
      <c r="F90" s="37">
        <f t="shared" si="17"/>
        <v>311148</v>
      </c>
      <c r="G90" s="58">
        <f t="shared" si="18"/>
        <v>0.98589655387795816</v>
      </c>
    </row>
    <row r="91" spans="2:7" s="4" customFormat="1" ht="24" customHeight="1" x14ac:dyDescent="0.25">
      <c r="B91" s="51" t="s">
        <v>90</v>
      </c>
      <c r="C91" s="37">
        <v>304597</v>
      </c>
      <c r="D91" s="37">
        <v>509960</v>
      </c>
      <c r="E91" s="37">
        <v>478829</v>
      </c>
      <c r="F91" s="37">
        <f t="shared" si="17"/>
        <v>31131</v>
      </c>
      <c r="G91" s="58">
        <f t="shared" si="18"/>
        <v>0.93895403561063617</v>
      </c>
    </row>
    <row r="92" spans="2:7" s="4" customFormat="1" ht="24" customHeight="1" x14ac:dyDescent="0.25">
      <c r="B92" s="51" t="s">
        <v>91</v>
      </c>
      <c r="C92" s="37">
        <v>3836</v>
      </c>
      <c r="D92" s="37">
        <v>320046</v>
      </c>
      <c r="E92" s="37">
        <v>286985</v>
      </c>
      <c r="F92" s="37">
        <f t="shared" si="17"/>
        <v>33061</v>
      </c>
      <c r="G92" s="58">
        <f t="shared" si="18"/>
        <v>0.8966992244864801</v>
      </c>
    </row>
    <row r="93" spans="2:7" s="4" customFormat="1" ht="24" customHeight="1" x14ac:dyDescent="0.25">
      <c r="B93" s="51" t="s">
        <v>92</v>
      </c>
      <c r="C93" s="37">
        <v>132456</v>
      </c>
      <c r="D93" s="37">
        <v>1011752</v>
      </c>
      <c r="E93" s="37">
        <v>482384</v>
      </c>
      <c r="F93" s="37">
        <f t="shared" si="17"/>
        <v>529368</v>
      </c>
      <c r="G93" s="58">
        <f t="shared" si="18"/>
        <v>0.47678087120163837</v>
      </c>
    </row>
    <row r="94" spans="2:7" s="4" customFormat="1" ht="24" customHeight="1" x14ac:dyDescent="0.25">
      <c r="B94" s="51" t="s">
        <v>93</v>
      </c>
      <c r="C94" s="37">
        <v>9900</v>
      </c>
      <c r="D94" s="37">
        <v>19980</v>
      </c>
      <c r="E94" s="37">
        <v>16582</v>
      </c>
      <c r="F94" s="37">
        <f t="shared" si="17"/>
        <v>3398</v>
      </c>
      <c r="G94" s="58">
        <f t="shared" si="18"/>
        <v>0.82992992992992998</v>
      </c>
    </row>
    <row r="95" spans="2:7" s="4" customFormat="1" ht="24" customHeight="1" x14ac:dyDescent="0.25">
      <c r="B95" s="51" t="s">
        <v>94</v>
      </c>
      <c r="C95" s="37">
        <v>7089124</v>
      </c>
      <c r="D95" s="37">
        <v>11168713</v>
      </c>
      <c r="E95" s="37">
        <v>10231680</v>
      </c>
      <c r="F95" s="37">
        <f t="shared" si="17"/>
        <v>937033</v>
      </c>
      <c r="G95" s="58">
        <f t="shared" si="18"/>
        <v>0.9161019716416744</v>
      </c>
    </row>
    <row r="96" spans="2:7" s="4" customFormat="1" ht="24" customHeight="1" x14ac:dyDescent="0.25">
      <c r="B96" s="51" t="s">
        <v>95</v>
      </c>
      <c r="C96" s="37">
        <v>226685</v>
      </c>
      <c r="D96" s="37">
        <v>3230714</v>
      </c>
      <c r="E96" s="37">
        <v>2890434</v>
      </c>
      <c r="F96" s="37">
        <f t="shared" si="17"/>
        <v>340280</v>
      </c>
      <c r="G96" s="58">
        <f t="shared" si="18"/>
        <v>0.89467343751257467</v>
      </c>
    </row>
    <row r="97" spans="2:7" s="4" customFormat="1" ht="24" customHeight="1" x14ac:dyDescent="0.25">
      <c r="B97" s="51" t="s">
        <v>96</v>
      </c>
      <c r="C97" s="37">
        <v>1209890</v>
      </c>
      <c r="D97" s="37">
        <v>2477120</v>
      </c>
      <c r="E97" s="37">
        <v>2236383</v>
      </c>
      <c r="F97" s="37">
        <f t="shared" si="17"/>
        <v>240737</v>
      </c>
      <c r="G97" s="58">
        <f t="shared" si="18"/>
        <v>0.90281576992636614</v>
      </c>
    </row>
    <row r="98" spans="2:7" s="4" customFormat="1" ht="24" customHeight="1" x14ac:dyDescent="0.25">
      <c r="B98" s="51" t="s">
        <v>97</v>
      </c>
      <c r="C98" s="37">
        <v>107890</v>
      </c>
      <c r="D98" s="37">
        <v>11639450</v>
      </c>
      <c r="E98" s="37">
        <v>817533</v>
      </c>
      <c r="F98" s="37">
        <f t="shared" si="17"/>
        <v>10821917</v>
      </c>
      <c r="G98" s="58">
        <f t="shared" si="18"/>
        <v>7.0238112625596566E-2</v>
      </c>
    </row>
    <row r="99" spans="2:7" s="4" customFormat="1" ht="24" customHeight="1" x14ac:dyDescent="0.25">
      <c r="B99" s="51" t="s">
        <v>98</v>
      </c>
      <c r="C99" s="37">
        <v>332948</v>
      </c>
      <c r="D99" s="37">
        <v>714990</v>
      </c>
      <c r="E99" s="37">
        <v>645596</v>
      </c>
      <c r="F99" s="37">
        <f t="shared" si="17"/>
        <v>69394</v>
      </c>
      <c r="G99" s="58">
        <f t="shared" si="18"/>
        <v>0.90294409712023949</v>
      </c>
    </row>
    <row r="100" spans="2:7" s="4" customFormat="1" ht="24" customHeight="1" x14ac:dyDescent="0.25">
      <c r="B100" s="51" t="s">
        <v>99</v>
      </c>
      <c r="C100" s="37">
        <v>455206376</v>
      </c>
      <c r="D100" s="37">
        <v>766467103</v>
      </c>
      <c r="E100" s="37">
        <v>722684829</v>
      </c>
      <c r="F100" s="37">
        <f t="shared" si="17"/>
        <v>43782274</v>
      </c>
      <c r="G100" s="58">
        <f t="shared" si="18"/>
        <v>0.94287781715792696</v>
      </c>
    </row>
    <row r="101" spans="2:7" s="4" customFormat="1" ht="24" customHeight="1" x14ac:dyDescent="0.25">
      <c r="B101" s="51" t="s">
        <v>100</v>
      </c>
      <c r="C101" s="37">
        <v>33973</v>
      </c>
      <c r="D101" s="37">
        <v>19170922</v>
      </c>
      <c r="E101" s="37">
        <v>19169424</v>
      </c>
      <c r="F101" s="37">
        <f t="shared" si="17"/>
        <v>1498</v>
      </c>
      <c r="G101" s="58">
        <f t="shared" si="18"/>
        <v>0.99992186082651635</v>
      </c>
    </row>
    <row r="102" spans="2:7" s="4" customFormat="1" ht="24" customHeight="1" x14ac:dyDescent="0.25">
      <c r="B102" s="51" t="s">
        <v>101</v>
      </c>
      <c r="C102" s="37">
        <v>1270355077</v>
      </c>
      <c r="D102" s="37">
        <v>1463698774</v>
      </c>
      <c r="E102" s="37">
        <v>1454987043</v>
      </c>
      <c r="F102" s="37">
        <f t="shared" si="17"/>
        <v>8711731</v>
      </c>
      <c r="G102" s="58">
        <f t="shared" si="18"/>
        <v>0.99404813944320491</v>
      </c>
    </row>
    <row r="103" spans="2:7" s="4" customFormat="1" ht="24" customHeight="1" x14ac:dyDescent="0.25">
      <c r="B103" s="51" t="s">
        <v>102</v>
      </c>
      <c r="C103" s="37">
        <v>2682593</v>
      </c>
      <c r="D103" s="37">
        <v>2117769</v>
      </c>
      <c r="E103" s="37">
        <v>1651138</v>
      </c>
      <c r="F103" s="37">
        <f t="shared" si="17"/>
        <v>466631</v>
      </c>
      <c r="G103" s="58">
        <f t="shared" si="18"/>
        <v>0.77965916018224835</v>
      </c>
    </row>
    <row r="104" spans="2:7" s="4" customFormat="1" ht="24" customHeight="1" x14ac:dyDescent="0.25">
      <c r="B104" s="51" t="s">
        <v>103</v>
      </c>
      <c r="C104" s="37">
        <v>87712150</v>
      </c>
      <c r="D104" s="37">
        <v>96039695</v>
      </c>
      <c r="E104" s="37">
        <v>93815226</v>
      </c>
      <c r="F104" s="37">
        <f t="shared" si="17"/>
        <v>2224469</v>
      </c>
      <c r="G104" s="58">
        <f t="shared" si="18"/>
        <v>0.97683802515199569</v>
      </c>
    </row>
    <row r="105" spans="2:7" s="4" customFormat="1" ht="24" customHeight="1" x14ac:dyDescent="0.25">
      <c r="B105" s="51" t="s">
        <v>104</v>
      </c>
      <c r="C105" s="37">
        <v>51470892</v>
      </c>
      <c r="D105" s="37">
        <v>57559410</v>
      </c>
      <c r="E105" s="37">
        <v>54991143</v>
      </c>
      <c r="F105" s="37">
        <f t="shared" si="17"/>
        <v>2568267</v>
      </c>
      <c r="G105" s="58">
        <f t="shared" si="18"/>
        <v>0.95538058850846452</v>
      </c>
    </row>
    <row r="106" spans="2:7" s="4" customFormat="1" ht="26.25" customHeight="1" x14ac:dyDescent="0.2">
      <c r="B106" s="62"/>
      <c r="C106" s="63"/>
      <c r="D106" s="63"/>
      <c r="E106" s="64"/>
      <c r="F106" s="64"/>
      <c r="G106" s="65"/>
    </row>
    <row r="107" spans="2:7" s="4" customFormat="1" ht="26.25" customHeight="1" x14ac:dyDescent="0.25">
      <c r="B107" s="78" t="s">
        <v>44</v>
      </c>
      <c r="C107" s="78"/>
      <c r="D107" s="78"/>
      <c r="E107" s="78"/>
      <c r="F107" s="78"/>
      <c r="G107" s="78"/>
    </row>
    <row r="108" spans="2:7" s="4" customFormat="1" ht="21" customHeight="1" x14ac:dyDescent="0.25">
      <c r="B108" s="66" t="s">
        <v>27</v>
      </c>
      <c r="C108" s="67">
        <f>SUM(C110:C120)</f>
        <v>350521136</v>
      </c>
      <c r="D108" s="67">
        <f t="shared" ref="D108:F108" si="19">SUM(D110:D120)</f>
        <v>581038530</v>
      </c>
      <c r="E108" s="67">
        <f t="shared" si="19"/>
        <v>261178320</v>
      </c>
      <c r="F108" s="67">
        <f t="shared" si="19"/>
        <v>319860210</v>
      </c>
      <c r="G108" s="68">
        <f>E108/D108</f>
        <v>0.4495025829009997</v>
      </c>
    </row>
    <row r="109" spans="2:7" s="4" customFormat="1" ht="29.25" customHeight="1" x14ac:dyDescent="0.25">
      <c r="B109" s="57" t="s">
        <v>20</v>
      </c>
      <c r="C109" s="57" t="s">
        <v>4</v>
      </c>
      <c r="D109" s="57" t="s">
        <v>5</v>
      </c>
      <c r="E109" s="57" t="s">
        <v>6</v>
      </c>
      <c r="F109" s="57" t="s">
        <v>47</v>
      </c>
      <c r="G109" s="57" t="s">
        <v>7</v>
      </c>
    </row>
    <row r="110" spans="2:7" s="4" customFormat="1" ht="26.25" customHeight="1" x14ac:dyDescent="0.25">
      <c r="B110" s="93" t="s">
        <v>50</v>
      </c>
      <c r="C110" s="37">
        <v>137511796</v>
      </c>
      <c r="D110" s="37">
        <v>223405382</v>
      </c>
      <c r="E110" s="37">
        <v>76058828</v>
      </c>
      <c r="F110" s="37">
        <f>+D110-E110</f>
        <v>147346554</v>
      </c>
      <c r="G110" s="58">
        <f>E110/D110</f>
        <v>0.34045208454288717</v>
      </c>
    </row>
    <row r="111" spans="2:7" s="4" customFormat="1" ht="26.25" customHeight="1" x14ac:dyDescent="0.25">
      <c r="B111" s="93" t="s">
        <v>51</v>
      </c>
      <c r="C111" s="37">
        <v>20004739</v>
      </c>
      <c r="D111" s="37">
        <v>41246597</v>
      </c>
      <c r="E111" s="37">
        <v>24551598</v>
      </c>
      <c r="F111" s="37">
        <f t="shared" ref="F111:F120" si="20">+D111-E111</f>
        <v>16694999</v>
      </c>
      <c r="G111" s="58">
        <f t="shared" ref="G110:G120" si="21">E111/D111</f>
        <v>0.59523935998889799</v>
      </c>
    </row>
    <row r="112" spans="2:7" s="4" customFormat="1" ht="26.25" customHeight="1" x14ac:dyDescent="0.25">
      <c r="B112" s="93" t="s">
        <v>52</v>
      </c>
      <c r="C112" s="37">
        <v>99721575</v>
      </c>
      <c r="D112" s="37">
        <v>140839299</v>
      </c>
      <c r="E112" s="37">
        <v>46875591</v>
      </c>
      <c r="F112" s="37">
        <f t="shared" si="20"/>
        <v>93963708</v>
      </c>
      <c r="G112" s="58">
        <f t="shared" si="21"/>
        <v>0.33283033452190075</v>
      </c>
    </row>
    <row r="113" spans="2:7" s="4" customFormat="1" ht="26.25" customHeight="1" x14ac:dyDescent="0.25">
      <c r="B113" s="51" t="s">
        <v>53</v>
      </c>
      <c r="C113" s="37">
        <v>39996999</v>
      </c>
      <c r="D113" s="37">
        <v>69706072</v>
      </c>
      <c r="E113" s="37">
        <v>46471301</v>
      </c>
      <c r="F113" s="37">
        <f t="shared" si="20"/>
        <v>23234771</v>
      </c>
      <c r="G113" s="58">
        <f t="shared" si="21"/>
        <v>0.66667507817683369</v>
      </c>
    </row>
    <row r="114" spans="2:7" s="4" customFormat="1" ht="26.25" customHeight="1" x14ac:dyDescent="0.25">
      <c r="B114" s="51" t="s">
        <v>54</v>
      </c>
      <c r="C114" s="37">
        <v>37015493</v>
      </c>
      <c r="D114" s="37">
        <v>55173822</v>
      </c>
      <c r="E114" s="37">
        <v>27051627</v>
      </c>
      <c r="F114" s="37">
        <f t="shared" si="20"/>
        <v>28122195</v>
      </c>
      <c r="G114" s="58">
        <f t="shared" si="21"/>
        <v>0.49029822512567645</v>
      </c>
    </row>
    <row r="115" spans="2:7" s="4" customFormat="1" ht="26.25" customHeight="1" x14ac:dyDescent="0.25">
      <c r="B115" s="51" t="s">
        <v>55</v>
      </c>
      <c r="C115" s="37">
        <v>16270534</v>
      </c>
      <c r="D115" s="37">
        <v>31752310</v>
      </c>
      <c r="E115" s="37">
        <v>29615948</v>
      </c>
      <c r="F115" s="37">
        <f t="shared" si="20"/>
        <v>2136362</v>
      </c>
      <c r="G115" s="58">
        <f t="shared" si="21"/>
        <v>0.93271790304390456</v>
      </c>
    </row>
    <row r="116" spans="2:7" s="4" customFormat="1" ht="26.25" customHeight="1" x14ac:dyDescent="0.25">
      <c r="B116" s="51" t="s">
        <v>56</v>
      </c>
      <c r="C116" s="37">
        <v>0</v>
      </c>
      <c r="D116" s="37">
        <v>75000</v>
      </c>
      <c r="E116" s="37">
        <v>0</v>
      </c>
      <c r="F116" s="37">
        <f t="shared" si="20"/>
        <v>75000</v>
      </c>
      <c r="G116" s="58">
        <f t="shared" si="21"/>
        <v>0</v>
      </c>
    </row>
    <row r="117" spans="2:7" s="4" customFormat="1" ht="26.25" customHeight="1" x14ac:dyDescent="0.25">
      <c r="B117" s="51" t="s">
        <v>71</v>
      </c>
      <c r="C117" s="37">
        <v>0</v>
      </c>
      <c r="D117" s="37">
        <v>2183248</v>
      </c>
      <c r="E117" s="37">
        <v>1683771</v>
      </c>
      <c r="F117" s="37">
        <f t="shared" si="20"/>
        <v>499477</v>
      </c>
      <c r="G117" s="58">
        <f t="shared" si="21"/>
        <v>0.7712229668823698</v>
      </c>
    </row>
    <row r="118" spans="2:7" s="4" customFormat="1" ht="26.25" customHeight="1" x14ac:dyDescent="0.25">
      <c r="B118" s="51" t="s">
        <v>75</v>
      </c>
      <c r="C118" s="37">
        <v>0</v>
      </c>
      <c r="D118" s="37">
        <v>7230535</v>
      </c>
      <c r="E118" s="37">
        <v>6630455</v>
      </c>
      <c r="F118" s="37">
        <f t="shared" si="20"/>
        <v>600080</v>
      </c>
      <c r="G118" s="58">
        <f t="shared" si="21"/>
        <v>0.91700752433948529</v>
      </c>
    </row>
    <row r="119" spans="2:7" s="4" customFormat="1" ht="26.25" customHeight="1" x14ac:dyDescent="0.25">
      <c r="B119" s="51" t="s">
        <v>76</v>
      </c>
      <c r="C119" s="37">
        <v>0</v>
      </c>
      <c r="D119" s="37">
        <v>6426265</v>
      </c>
      <c r="E119" s="37">
        <v>2239201</v>
      </c>
      <c r="F119" s="37">
        <f t="shared" si="20"/>
        <v>4187064</v>
      </c>
      <c r="G119" s="58">
        <f t="shared" si="21"/>
        <v>0.3484451699393038</v>
      </c>
    </row>
    <row r="120" spans="2:7" s="4" customFormat="1" ht="26.25" customHeight="1" x14ac:dyDescent="0.25">
      <c r="B120" s="51" t="s">
        <v>77</v>
      </c>
      <c r="C120" s="37">
        <v>0</v>
      </c>
      <c r="D120" s="37">
        <v>3000000</v>
      </c>
      <c r="E120" s="37">
        <v>0</v>
      </c>
      <c r="F120" s="37">
        <f t="shared" si="20"/>
        <v>3000000</v>
      </c>
      <c r="G120" s="58">
        <f t="shared" si="21"/>
        <v>0</v>
      </c>
    </row>
    <row r="121" spans="2:7" s="4" customFormat="1" ht="20.25" customHeight="1" x14ac:dyDescent="0.25">
      <c r="B121"/>
      <c r="C121"/>
      <c r="D121"/>
      <c r="E121"/>
      <c r="F121"/>
      <c r="G121"/>
    </row>
    <row r="122" spans="2:7" s="14" customFormat="1" ht="15" x14ac:dyDescent="0.25">
      <c r="B122"/>
      <c r="C122"/>
      <c r="D122"/>
      <c r="E122"/>
      <c r="F122"/>
      <c r="G122"/>
    </row>
    <row r="123" spans="2:7" s="14" customFormat="1" ht="27.75" customHeight="1" x14ac:dyDescent="0.2">
      <c r="B123" s="88" t="s">
        <v>45</v>
      </c>
      <c r="C123" s="89"/>
      <c r="D123" s="89"/>
      <c r="E123" s="89"/>
      <c r="F123" s="89"/>
      <c r="G123" s="90"/>
    </row>
    <row r="124" spans="2:7" s="14" customFormat="1" ht="18" customHeight="1" x14ac:dyDescent="0.2">
      <c r="B124" s="66" t="s">
        <v>27</v>
      </c>
      <c r="C124" s="67">
        <f>SUM(C126:C129)</f>
        <v>350521136</v>
      </c>
      <c r="D124" s="67">
        <f t="shared" ref="D124:F124" si="22">SUM(D126:D129)</f>
        <v>581038530</v>
      </c>
      <c r="E124" s="67">
        <f t="shared" si="22"/>
        <v>261178320</v>
      </c>
      <c r="F124" s="67">
        <f t="shared" si="22"/>
        <v>319860210</v>
      </c>
      <c r="G124" s="68">
        <f>E124/D124</f>
        <v>0.4495025829009997</v>
      </c>
    </row>
    <row r="125" spans="2:7" ht="29.25" customHeight="1" x14ac:dyDescent="0.15">
      <c r="B125" s="57" t="s">
        <v>21</v>
      </c>
      <c r="C125" s="57" t="s">
        <v>4</v>
      </c>
      <c r="D125" s="57" t="s">
        <v>5</v>
      </c>
      <c r="E125" s="57" t="s">
        <v>6</v>
      </c>
      <c r="F125" s="57" t="s">
        <v>47</v>
      </c>
      <c r="G125" s="57" t="s">
        <v>7</v>
      </c>
    </row>
    <row r="126" spans="2:7" s="15" customFormat="1" ht="27.75" customHeight="1" x14ac:dyDescent="0.25">
      <c r="B126" s="51" t="s">
        <v>22</v>
      </c>
      <c r="C126" s="37">
        <v>72219579</v>
      </c>
      <c r="D126" s="37">
        <v>34468953</v>
      </c>
      <c r="E126" s="37">
        <v>26108567</v>
      </c>
      <c r="F126" s="37">
        <f>+D126-E126</f>
        <v>8360386</v>
      </c>
      <c r="G126" s="58">
        <f>E126/D126</f>
        <v>0.75745169863442041</v>
      </c>
    </row>
    <row r="127" spans="2:7" s="15" customFormat="1" ht="27.75" customHeight="1" x14ac:dyDescent="0.25">
      <c r="B127" s="51" t="s">
        <v>25</v>
      </c>
      <c r="C127" s="37">
        <v>0</v>
      </c>
      <c r="D127" s="37">
        <v>42000</v>
      </c>
      <c r="E127" s="37">
        <v>0</v>
      </c>
      <c r="F127" s="37">
        <f t="shared" ref="F127:F129" si="23">+D127-E127</f>
        <v>42000</v>
      </c>
      <c r="G127" s="58">
        <f>E127/D127</f>
        <v>0</v>
      </c>
    </row>
    <row r="128" spans="2:7" s="15" customFormat="1" ht="27.75" customHeight="1" x14ac:dyDescent="0.25">
      <c r="B128" s="51" t="s">
        <v>28</v>
      </c>
      <c r="C128" s="37">
        <v>266865016</v>
      </c>
      <c r="D128" s="37">
        <v>465349301</v>
      </c>
      <c r="E128" s="37">
        <v>181627380</v>
      </c>
      <c r="F128" s="37">
        <f t="shared" si="23"/>
        <v>283721921</v>
      </c>
      <c r="G128" s="58">
        <f>E128/D128</f>
        <v>0.39030332614596536</v>
      </c>
    </row>
    <row r="129" spans="2:7" s="15" customFormat="1" ht="27.75" customHeight="1" x14ac:dyDescent="0.25">
      <c r="B129" s="51" t="s">
        <v>24</v>
      </c>
      <c r="C129" s="37">
        <v>11436541</v>
      </c>
      <c r="D129" s="37">
        <v>81178276</v>
      </c>
      <c r="E129" s="37">
        <v>53442373</v>
      </c>
      <c r="F129" s="37">
        <f t="shared" si="23"/>
        <v>27735903</v>
      </c>
      <c r="G129" s="58">
        <f>E129/D129</f>
        <v>0.65833343147124734</v>
      </c>
    </row>
    <row r="130" spans="2:7" s="15" customFormat="1" ht="11.25" customHeight="1" x14ac:dyDescent="0.25">
      <c r="B130" s="69"/>
      <c r="C130" s="70"/>
      <c r="D130" s="71"/>
      <c r="E130" s="70"/>
      <c r="F130" s="70"/>
      <c r="G130" s="72"/>
    </row>
    <row r="131" spans="2:7" ht="27" customHeight="1" x14ac:dyDescent="0.15">
      <c r="B131" s="87" t="s">
        <v>46</v>
      </c>
      <c r="C131" s="87"/>
      <c r="D131" s="87"/>
      <c r="E131" s="87"/>
      <c r="F131" s="87"/>
      <c r="G131" s="87"/>
    </row>
    <row r="132" spans="2:7" ht="23.25" customHeight="1" x14ac:dyDescent="0.15">
      <c r="B132" s="66" t="s">
        <v>3</v>
      </c>
      <c r="C132" s="67">
        <f>SUM(C134:C144)</f>
        <v>350521136</v>
      </c>
      <c r="D132" s="67">
        <f t="shared" ref="D132:F132" si="24">SUM(D134:D144)</f>
        <v>581038530</v>
      </c>
      <c r="E132" s="67">
        <f t="shared" si="24"/>
        <v>261178318</v>
      </c>
      <c r="F132" s="67">
        <f t="shared" si="24"/>
        <v>319860212</v>
      </c>
      <c r="G132" s="68">
        <f>E132/D132</f>
        <v>0.44950257945888716</v>
      </c>
    </row>
    <row r="133" spans="2:7" ht="30" customHeight="1" x14ac:dyDescent="0.15">
      <c r="B133" s="57" t="s">
        <v>26</v>
      </c>
      <c r="C133" s="57" t="s">
        <v>4</v>
      </c>
      <c r="D133" s="57" t="s">
        <v>5</v>
      </c>
      <c r="E133" s="57" t="s">
        <v>6</v>
      </c>
      <c r="F133" s="57" t="s">
        <v>47</v>
      </c>
      <c r="G133" s="57" t="s">
        <v>7</v>
      </c>
    </row>
    <row r="134" spans="2:7" ht="25.5" customHeight="1" x14ac:dyDescent="0.15">
      <c r="B134" s="93" t="s">
        <v>84</v>
      </c>
      <c r="C134" s="37">
        <v>14773265</v>
      </c>
      <c r="D134" s="37">
        <v>5125857</v>
      </c>
      <c r="E134" s="37">
        <v>4596736</v>
      </c>
      <c r="F134" s="37">
        <f>+D134-E134</f>
        <v>529121</v>
      </c>
      <c r="G134" s="58">
        <f>E134/D134</f>
        <v>0.89677413942683148</v>
      </c>
    </row>
    <row r="135" spans="2:7" ht="25.5" customHeight="1" x14ac:dyDescent="0.15">
      <c r="B135" s="51" t="s">
        <v>88</v>
      </c>
      <c r="C135" s="37">
        <v>0</v>
      </c>
      <c r="D135" s="37">
        <v>20000</v>
      </c>
      <c r="E135" s="37">
        <v>18387</v>
      </c>
      <c r="F135" s="37">
        <f t="shared" ref="F135:F144" si="25">+D135-E135</f>
        <v>1613</v>
      </c>
      <c r="G135" s="58">
        <f t="shared" ref="G135:G144" si="26">E135/D135</f>
        <v>0.91935</v>
      </c>
    </row>
    <row r="136" spans="2:7" ht="25.5" customHeight="1" x14ac:dyDescent="0.15">
      <c r="B136" s="51" t="s">
        <v>89</v>
      </c>
      <c r="C136" s="37">
        <v>18316571</v>
      </c>
      <c r="D136" s="37">
        <v>42005735</v>
      </c>
      <c r="E136" s="37">
        <v>32320682</v>
      </c>
      <c r="F136" s="37">
        <f t="shared" si="25"/>
        <v>9685053</v>
      </c>
      <c r="G136" s="58">
        <f t="shared" si="26"/>
        <v>0.76943498310409286</v>
      </c>
    </row>
    <row r="137" spans="2:7" ht="25.5" customHeight="1" x14ac:dyDescent="0.15">
      <c r="B137" s="51" t="s">
        <v>90</v>
      </c>
      <c r="C137" s="37">
        <v>9064533</v>
      </c>
      <c r="D137" s="37">
        <v>3846081</v>
      </c>
      <c r="E137" s="37">
        <v>2825911</v>
      </c>
      <c r="F137" s="37">
        <f t="shared" si="25"/>
        <v>1020170</v>
      </c>
      <c r="G137" s="58">
        <f t="shared" si="26"/>
        <v>0.73475077617970086</v>
      </c>
    </row>
    <row r="138" spans="2:7" ht="25.5" customHeight="1" x14ac:dyDescent="0.15">
      <c r="B138" s="51" t="s">
        <v>91</v>
      </c>
      <c r="C138" s="37">
        <v>0</v>
      </c>
      <c r="D138" s="37">
        <v>6627608</v>
      </c>
      <c r="E138" s="37">
        <v>5616185</v>
      </c>
      <c r="F138" s="37">
        <f t="shared" si="25"/>
        <v>1011423</v>
      </c>
      <c r="G138" s="58">
        <f t="shared" si="26"/>
        <v>0.84739245290306853</v>
      </c>
    </row>
    <row r="139" spans="2:7" ht="25.5" customHeight="1" x14ac:dyDescent="0.15">
      <c r="B139" s="51" t="s">
        <v>94</v>
      </c>
      <c r="C139" s="37">
        <v>100692026</v>
      </c>
      <c r="D139" s="37">
        <v>194125578</v>
      </c>
      <c r="E139" s="37">
        <v>49580465</v>
      </c>
      <c r="F139" s="37">
        <f t="shared" si="25"/>
        <v>144545113</v>
      </c>
      <c r="G139" s="58">
        <f t="shared" si="26"/>
        <v>0.25540408178462704</v>
      </c>
    </row>
    <row r="140" spans="2:7" ht="25.5" customHeight="1" x14ac:dyDescent="0.15">
      <c r="B140" s="51" t="s">
        <v>96</v>
      </c>
      <c r="C140" s="37">
        <v>2957291</v>
      </c>
      <c r="D140" s="37">
        <v>4342274</v>
      </c>
      <c r="E140" s="37">
        <v>4124804</v>
      </c>
      <c r="F140" s="37">
        <f t="shared" si="25"/>
        <v>217470</v>
      </c>
      <c r="G140" s="58">
        <f t="shared" si="26"/>
        <v>0.94991794621896264</v>
      </c>
    </row>
    <row r="141" spans="2:7" ht="25.5" customHeight="1" x14ac:dyDescent="0.15">
      <c r="B141" s="51" t="s">
        <v>97</v>
      </c>
      <c r="C141" s="37">
        <v>48078298</v>
      </c>
      <c r="D141" s="37">
        <v>55315523</v>
      </c>
      <c r="E141" s="37">
        <v>40600837</v>
      </c>
      <c r="F141" s="37">
        <f t="shared" si="25"/>
        <v>14714686</v>
      </c>
      <c r="G141" s="58">
        <f t="shared" si="26"/>
        <v>0.73398631700544525</v>
      </c>
    </row>
    <row r="142" spans="2:7" ht="25.5" customHeight="1" x14ac:dyDescent="0.15">
      <c r="B142" s="51" t="s">
        <v>99</v>
      </c>
      <c r="C142" s="37">
        <v>86122553</v>
      </c>
      <c r="D142" s="37">
        <v>184000992</v>
      </c>
      <c r="E142" s="37">
        <v>72402436</v>
      </c>
      <c r="F142" s="37">
        <f t="shared" si="25"/>
        <v>111598556</v>
      </c>
      <c r="G142" s="58">
        <f t="shared" si="26"/>
        <v>0.39348937857900246</v>
      </c>
    </row>
    <row r="143" spans="2:7" ht="25.5" customHeight="1" x14ac:dyDescent="0.15">
      <c r="B143" s="51" t="s">
        <v>101</v>
      </c>
      <c r="C143" s="37">
        <v>70516599</v>
      </c>
      <c r="D143" s="37">
        <v>85432108</v>
      </c>
      <c r="E143" s="37">
        <v>49091875</v>
      </c>
      <c r="F143" s="37">
        <f t="shared" si="25"/>
        <v>36340233</v>
      </c>
      <c r="G143" s="58">
        <f t="shared" si="26"/>
        <v>0.57463026664401162</v>
      </c>
    </row>
    <row r="144" spans="2:7" ht="25.5" customHeight="1" x14ac:dyDescent="0.15">
      <c r="B144" s="51" t="s">
        <v>102</v>
      </c>
      <c r="C144" s="37">
        <v>0</v>
      </c>
      <c r="D144" s="37">
        <v>196774</v>
      </c>
      <c r="E144" s="37">
        <v>0</v>
      </c>
      <c r="F144" s="37">
        <f t="shared" si="25"/>
        <v>196774</v>
      </c>
      <c r="G144" s="58">
        <f t="shared" si="26"/>
        <v>0</v>
      </c>
    </row>
    <row r="145" spans="2:7" ht="25.5" customHeight="1" x14ac:dyDescent="0.15">
      <c r="B145" s="7"/>
      <c r="C145" s="91"/>
      <c r="D145" s="91"/>
      <c r="E145" s="91"/>
      <c r="F145" s="91"/>
      <c r="G145" s="92"/>
    </row>
    <row r="146" spans="2:7" ht="36" customHeight="1" x14ac:dyDescent="0.25">
      <c r="B146" s="19"/>
      <c r="C146" s="20"/>
      <c r="D146" s="21"/>
      <c r="E146" s="20"/>
      <c r="F146" s="20"/>
      <c r="G146" s="22"/>
    </row>
    <row r="147" spans="2:7" ht="33.75" customHeight="1" x14ac:dyDescent="0.15">
      <c r="B147" s="85" t="s">
        <v>38</v>
      </c>
      <c r="C147" s="85"/>
      <c r="D147" s="85"/>
      <c r="E147" s="20"/>
      <c r="F147" s="20"/>
      <c r="G147" s="22"/>
    </row>
    <row r="148" spans="2:7" ht="24.75" customHeight="1" x14ac:dyDescent="0.15">
      <c r="B148" s="86" t="s">
        <v>30</v>
      </c>
      <c r="C148" s="86"/>
      <c r="D148" s="86"/>
      <c r="E148" s="1"/>
      <c r="F148" s="1"/>
      <c r="G148" s="1"/>
    </row>
    <row r="149" spans="2:7" ht="32.25" customHeight="1" x14ac:dyDescent="0.15">
      <c r="B149" s="73" t="s">
        <v>3</v>
      </c>
      <c r="C149" s="74">
        <v>581038530</v>
      </c>
      <c r="D149" s="74">
        <f>SUM(D151:D162)</f>
        <v>261178320</v>
      </c>
    </row>
    <row r="150" spans="2:7" ht="21.75" customHeight="1" x14ac:dyDescent="0.15">
      <c r="B150" s="57" t="s">
        <v>31</v>
      </c>
      <c r="C150" s="57" t="s">
        <v>5</v>
      </c>
      <c r="D150" s="57" t="s">
        <v>6</v>
      </c>
    </row>
    <row r="151" spans="2:7" ht="21" customHeight="1" x14ac:dyDescent="0.15">
      <c r="B151" s="51" t="s">
        <v>32</v>
      </c>
      <c r="C151" s="37"/>
      <c r="D151" s="37">
        <v>3581511</v>
      </c>
    </row>
    <row r="152" spans="2:7" ht="21" customHeight="1" x14ac:dyDescent="0.15">
      <c r="B152" s="51" t="s">
        <v>33</v>
      </c>
      <c r="C152" s="37"/>
      <c r="D152" s="37">
        <v>14938085</v>
      </c>
    </row>
    <row r="153" spans="2:7" ht="21" customHeight="1" x14ac:dyDescent="0.15">
      <c r="B153" s="51" t="s">
        <v>34</v>
      </c>
      <c r="C153" s="37"/>
      <c r="D153" s="37">
        <v>8162748</v>
      </c>
    </row>
    <row r="154" spans="2:7" ht="21" customHeight="1" x14ac:dyDescent="0.15">
      <c r="B154" s="51" t="s">
        <v>35</v>
      </c>
      <c r="C154" s="37"/>
      <c r="D154" s="37">
        <v>3260327</v>
      </c>
    </row>
    <row r="155" spans="2:7" ht="21" customHeight="1" x14ac:dyDescent="0.15">
      <c r="B155" s="51" t="s">
        <v>36</v>
      </c>
      <c r="C155" s="37"/>
      <c r="D155" s="37">
        <v>24508364</v>
      </c>
    </row>
    <row r="156" spans="2:7" ht="21" customHeight="1" x14ac:dyDescent="0.15">
      <c r="B156" s="51" t="s">
        <v>37</v>
      </c>
      <c r="C156" s="37"/>
      <c r="D156" s="37">
        <v>20531447</v>
      </c>
    </row>
    <row r="157" spans="2:7" ht="21" customHeight="1" x14ac:dyDescent="0.15">
      <c r="B157" s="51" t="s">
        <v>105</v>
      </c>
      <c r="C157" s="37"/>
      <c r="D157" s="37">
        <v>43780243</v>
      </c>
    </row>
    <row r="158" spans="2:7" ht="21" customHeight="1" x14ac:dyDescent="0.15">
      <c r="B158" s="51" t="s">
        <v>106</v>
      </c>
      <c r="C158" s="37"/>
      <c r="D158" s="37">
        <v>25767120</v>
      </c>
    </row>
    <row r="159" spans="2:7" ht="21" customHeight="1" x14ac:dyDescent="0.15">
      <c r="B159" s="51" t="s">
        <v>107</v>
      </c>
      <c r="C159" s="37"/>
      <c r="D159" s="37">
        <v>26008557</v>
      </c>
    </row>
    <row r="160" spans="2:7" ht="21" customHeight="1" x14ac:dyDescent="0.15">
      <c r="B160" s="51" t="s">
        <v>108</v>
      </c>
      <c r="C160" s="37"/>
      <c r="D160" s="37">
        <v>23017094</v>
      </c>
    </row>
    <row r="161" spans="2:7" ht="21" customHeight="1" x14ac:dyDescent="0.15">
      <c r="B161" s="51" t="s">
        <v>109</v>
      </c>
      <c r="C161" s="37"/>
      <c r="D161" s="37">
        <v>20949931</v>
      </c>
    </row>
    <row r="162" spans="2:7" ht="21" customHeight="1" x14ac:dyDescent="0.15">
      <c r="B162" s="51" t="s">
        <v>110</v>
      </c>
      <c r="C162" s="37"/>
      <c r="D162" s="37">
        <v>46672893</v>
      </c>
    </row>
    <row r="163" spans="2:7" ht="22.5" customHeight="1" x14ac:dyDescent="0.15">
      <c r="C163" s="1"/>
      <c r="D163" s="1"/>
      <c r="E163" s="1"/>
      <c r="F163" s="1"/>
      <c r="G163" s="1"/>
    </row>
    <row r="164" spans="2:7" ht="22.5" customHeight="1" x14ac:dyDescent="0.15"/>
    <row r="165" spans="2:7" ht="27" customHeight="1" x14ac:dyDescent="0.15">
      <c r="B165" s="85" t="s">
        <v>38</v>
      </c>
      <c r="C165" s="85"/>
      <c r="D165" s="85"/>
    </row>
    <row r="166" spans="2:7" ht="21" customHeight="1" x14ac:dyDescent="0.15">
      <c r="B166" s="86" t="s">
        <v>39</v>
      </c>
      <c r="C166" s="86"/>
      <c r="D166" s="86"/>
    </row>
    <row r="167" spans="2:7" ht="27" customHeight="1" x14ac:dyDescent="0.15">
      <c r="B167" s="73" t="s">
        <v>3</v>
      </c>
      <c r="C167" s="74">
        <v>2509415290</v>
      </c>
      <c r="D167" s="74">
        <f>SUM(D169:D180)</f>
        <v>2434984031</v>
      </c>
      <c r="E167" s="1"/>
      <c r="F167" s="1"/>
      <c r="G167" s="1"/>
    </row>
    <row r="168" spans="2:7" ht="28.5" customHeight="1" x14ac:dyDescent="0.15">
      <c r="B168" s="57" t="s">
        <v>31</v>
      </c>
      <c r="C168" s="57" t="s">
        <v>5</v>
      </c>
      <c r="D168" s="57" t="s">
        <v>6</v>
      </c>
      <c r="E168" s="15"/>
      <c r="F168" s="1"/>
      <c r="G168" s="1"/>
    </row>
    <row r="169" spans="2:7" ht="30.75" customHeight="1" x14ac:dyDescent="0.15">
      <c r="B169" s="51" t="s">
        <v>32</v>
      </c>
      <c r="C169" s="37"/>
      <c r="D169" s="37">
        <v>154863022</v>
      </c>
      <c r="E169" s="1"/>
      <c r="F169" s="1"/>
      <c r="G169" s="1"/>
    </row>
    <row r="170" spans="2:7" ht="30.75" customHeight="1" x14ac:dyDescent="0.15">
      <c r="B170" s="51" t="s">
        <v>33</v>
      </c>
      <c r="C170" s="37"/>
      <c r="D170" s="37">
        <v>161783742</v>
      </c>
      <c r="E170" s="1"/>
      <c r="F170" s="1"/>
      <c r="G170" s="1"/>
    </row>
    <row r="171" spans="2:7" ht="30.75" customHeight="1" x14ac:dyDescent="0.15">
      <c r="B171" s="51" t="s">
        <v>34</v>
      </c>
      <c r="C171" s="37"/>
      <c r="D171" s="37">
        <v>179971387</v>
      </c>
      <c r="E171" s="1"/>
      <c r="F171" s="1"/>
      <c r="G171" s="1"/>
    </row>
    <row r="172" spans="2:7" ht="30.75" customHeight="1" x14ac:dyDescent="0.15">
      <c r="B172" s="51" t="s">
        <v>35</v>
      </c>
      <c r="C172" s="37"/>
      <c r="D172" s="37">
        <v>178242212</v>
      </c>
      <c r="E172" s="1"/>
      <c r="F172" s="1"/>
      <c r="G172" s="1"/>
    </row>
    <row r="173" spans="2:7" ht="30.75" customHeight="1" x14ac:dyDescent="0.15">
      <c r="B173" s="51" t="s">
        <v>36</v>
      </c>
      <c r="C173" s="37"/>
      <c r="D173" s="37">
        <v>176791222</v>
      </c>
      <c r="E173" s="1"/>
      <c r="F173" s="1"/>
      <c r="G173" s="1"/>
    </row>
    <row r="174" spans="2:7" ht="30.75" customHeight="1" x14ac:dyDescent="0.15">
      <c r="B174" s="51" t="s">
        <v>37</v>
      </c>
      <c r="C174" s="37"/>
      <c r="D174" s="37">
        <v>182492106</v>
      </c>
      <c r="E174" s="1"/>
      <c r="F174" s="1"/>
      <c r="G174" s="1"/>
    </row>
    <row r="175" spans="2:7" ht="30.75" customHeight="1" x14ac:dyDescent="0.15">
      <c r="B175" s="51" t="s">
        <v>105</v>
      </c>
      <c r="C175" s="37"/>
      <c r="D175" s="37">
        <v>186584344</v>
      </c>
      <c r="E175" s="1"/>
      <c r="F175" s="1"/>
      <c r="G175" s="1"/>
    </row>
    <row r="176" spans="2:7" ht="30.75" customHeight="1" x14ac:dyDescent="0.15">
      <c r="B176" s="51" t="s">
        <v>106</v>
      </c>
      <c r="C176" s="37"/>
      <c r="D176" s="37">
        <v>192216704</v>
      </c>
      <c r="E176" s="1"/>
      <c r="F176" s="1"/>
      <c r="G176" s="1"/>
    </row>
    <row r="177" spans="2:7" ht="30.75" customHeight="1" x14ac:dyDescent="0.15">
      <c r="B177" s="51" t="s">
        <v>107</v>
      </c>
      <c r="C177" s="37"/>
      <c r="D177" s="37">
        <v>190396209</v>
      </c>
      <c r="E177" s="1"/>
      <c r="F177" s="1"/>
      <c r="G177" s="1"/>
    </row>
    <row r="178" spans="2:7" ht="30.75" customHeight="1" x14ac:dyDescent="0.15">
      <c r="B178" s="51" t="s">
        <v>108</v>
      </c>
      <c r="C178" s="37"/>
      <c r="D178" s="37">
        <v>181418190</v>
      </c>
      <c r="E178" s="1"/>
      <c r="F178" s="1"/>
      <c r="G178" s="1"/>
    </row>
    <row r="179" spans="2:7" ht="30.75" customHeight="1" x14ac:dyDescent="0.15">
      <c r="B179" s="51" t="s">
        <v>109</v>
      </c>
      <c r="C179" s="37"/>
      <c r="D179" s="37">
        <v>185010822</v>
      </c>
      <c r="E179" s="1"/>
      <c r="F179" s="1"/>
      <c r="G179" s="1"/>
    </row>
    <row r="180" spans="2:7" ht="30.75" customHeight="1" x14ac:dyDescent="0.15">
      <c r="B180" s="51" t="s">
        <v>110</v>
      </c>
      <c r="C180" s="37"/>
      <c r="D180" s="37">
        <v>465214071</v>
      </c>
      <c r="E180" s="1"/>
      <c r="F180" s="1"/>
      <c r="G180" s="1"/>
    </row>
    <row r="183" spans="2:7" ht="12" x14ac:dyDescent="0.2">
      <c r="B183" s="24"/>
    </row>
    <row r="184" spans="2:7" x14ac:dyDescent="0.15">
      <c r="B184" s="1" t="s">
        <v>82</v>
      </c>
    </row>
    <row r="185" spans="2:7" x14ac:dyDescent="0.15">
      <c r="D185" s="2" t="s">
        <v>49</v>
      </c>
    </row>
    <row r="196" spans="1:7" ht="12.75" x14ac:dyDescent="0.15">
      <c r="A196" s="23"/>
      <c r="C196" s="23"/>
      <c r="D196" s="23"/>
      <c r="E196" s="23"/>
      <c r="F196" s="23"/>
      <c r="G196" s="23"/>
    </row>
  </sheetData>
  <mergeCells count="22">
    <mergeCell ref="B107:G107"/>
    <mergeCell ref="B123:G123"/>
    <mergeCell ref="B147:D147"/>
    <mergeCell ref="B165:D165"/>
    <mergeCell ref="B166:D166"/>
    <mergeCell ref="B148:D148"/>
    <mergeCell ref="B131:G131"/>
    <mergeCell ref="B1:G1"/>
    <mergeCell ref="B2:G2"/>
    <mergeCell ref="B3:G3"/>
    <mergeCell ref="B5:G5"/>
    <mergeCell ref="B6:B7"/>
    <mergeCell ref="F15:F16"/>
    <mergeCell ref="B23:G23"/>
    <mergeCell ref="B37:G37"/>
    <mergeCell ref="B82:G82"/>
    <mergeCell ref="B73:G73"/>
    <mergeCell ref="B15:B16"/>
    <mergeCell ref="C15:C16"/>
    <mergeCell ref="D15:D16"/>
    <mergeCell ref="E15:E16"/>
    <mergeCell ref="G15:G16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SGPT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Haninna Romero Sanchez</dc:creator>
  <cp:lastModifiedBy>Iris j. Llatas  Del Campo</cp:lastModifiedBy>
  <cp:lastPrinted>2021-07-16T14:03:49Z</cp:lastPrinted>
  <dcterms:created xsi:type="dcterms:W3CDTF">2019-08-01T14:18:15Z</dcterms:created>
  <dcterms:modified xsi:type="dcterms:W3CDTF">2022-01-20T14:56:44Z</dcterms:modified>
</cp:coreProperties>
</file>