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SETIEMBRE 2019" sheetId="78" r:id="rId2"/>
  </sheets>
  <definedNames>
    <definedName name="_xlnm.Print_Area" localSheetId="1">'CANON SETIEMBRE 2019'!$A$1:$Q$17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11" i="78" l="1"/>
  <c r="Q10" i="78"/>
  <c r="Q9" i="78"/>
  <c r="Q12" i="78"/>
  <c r="P12" i="78"/>
  <c r="P10" i="78" l="1"/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K12" i="78"/>
  <c r="P11" i="78"/>
  <c r="K11" i="78"/>
  <c r="K10" i="78"/>
  <c r="P9" i="78"/>
  <c r="F7" i="78"/>
  <c r="E7" i="78"/>
  <c r="D7" i="78"/>
  <c r="Q14" i="78" l="1"/>
  <c r="P7" i="78"/>
  <c r="K7" i="78"/>
  <c r="Q15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<sst xmlns="http://schemas.openxmlformats.org/spreadsheetml/2006/main" count="177" uniqueCount="123">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</sst>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G1" workbookViewId="0">
      <selection activeCell="R9" sqref="R9:T18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5.7109375" style="99" hidden="1" customWidth="1"/>
    <col min="4" max="4" width="13" style="99" hidden="1" customWidth="1"/>
    <col min="5" max="5" width="10.140625" style="99" hidden="1" customWidth="1"/>
    <col min="6" max="6" width="14.85546875" style="99" hidden="1" customWidth="1"/>
    <col min="7" max="7" width="16.42578125" style="99" customWidth="1"/>
    <col min="8" max="8" width="13.85546875" style="99" customWidth="1"/>
    <col min="9" max="9" width="12.7109375" style="99" customWidth="1"/>
    <col min="10" max="10" width="12.42578125" style="99" customWidth="1"/>
    <col min="11" max="11" width="13.42578125" style="99" customWidth="1"/>
    <col min="12" max="12" width="9" style="99" customWidth="1"/>
    <col min="13" max="13" width="11.85546875" style="99" customWidth="1"/>
    <col min="14" max="14" width="14.5703125" style="99" customWidth="1"/>
    <col min="15" max="15" width="14.140625" style="99" customWidth="1"/>
    <col min="16" max="16" width="14.7109375" style="99" customWidth="1"/>
    <col min="17" max="17" width="16.28515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0"/>
      <c r="D4" s="146" t="s">
        <v>109</v>
      </c>
      <c r="E4" s="147"/>
      <c r="F4" s="148"/>
      <c r="G4" s="130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</row>
    <row r="5" spans="1:21" x14ac:dyDescent="0.2">
      <c r="A5" s="145"/>
      <c r="B5" s="127" t="s">
        <v>78</v>
      </c>
      <c r="C5" s="112" t="s">
        <v>108</v>
      </c>
      <c r="D5" s="112" t="s">
        <v>118</v>
      </c>
      <c r="E5" s="112"/>
      <c r="F5" s="112" t="s">
        <v>107</v>
      </c>
      <c r="G5" s="112" t="s">
        <v>121</v>
      </c>
      <c r="H5" s="150" t="s">
        <v>110</v>
      </c>
      <c r="I5" s="150"/>
      <c r="J5" s="112" t="s">
        <v>91</v>
      </c>
      <c r="K5" s="112" t="s">
        <v>7</v>
      </c>
      <c r="L5" s="122" t="s">
        <v>113</v>
      </c>
      <c r="M5" s="122" t="s">
        <v>114</v>
      </c>
      <c r="N5" s="122" t="s">
        <v>115</v>
      </c>
      <c r="O5" s="122" t="s">
        <v>116</v>
      </c>
      <c r="P5" s="122" t="s">
        <v>7</v>
      </c>
      <c r="Q5" s="123" t="s">
        <v>117</v>
      </c>
    </row>
    <row r="6" spans="1:21" x14ac:dyDescent="0.2">
      <c r="A6" s="110"/>
      <c r="B6" s="106"/>
      <c r="C6" s="113" t="s">
        <v>120</v>
      </c>
      <c r="D6" s="113" t="s">
        <v>101</v>
      </c>
      <c r="E6" s="113" t="s">
        <v>119</v>
      </c>
      <c r="F6" s="113" t="s">
        <v>106</v>
      </c>
      <c r="G6" s="114"/>
      <c r="H6" s="118" t="s">
        <v>111</v>
      </c>
      <c r="I6" s="118" t="s">
        <v>112</v>
      </c>
      <c r="J6" s="119"/>
      <c r="K6" s="119"/>
      <c r="L6" s="121"/>
      <c r="M6" s="121"/>
      <c r="N6" s="121"/>
      <c r="O6" s="121"/>
      <c r="P6" s="121"/>
      <c r="Q6" s="124">
        <v>43738</v>
      </c>
    </row>
    <row r="7" spans="1:21" x14ac:dyDescent="0.2">
      <c r="A7" s="111"/>
      <c r="B7" s="107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14500155.440000003</v>
      </c>
      <c r="H7" s="76">
        <f t="shared" ref="H7:Q7" si="1">SUM(H9:H16)</f>
        <v>605093.67999999993</v>
      </c>
      <c r="I7" s="76">
        <f t="shared" si="1"/>
        <v>0</v>
      </c>
      <c r="J7" s="76">
        <f t="shared" si="1"/>
        <v>3053.1600000000003</v>
      </c>
      <c r="K7" s="76">
        <f t="shared" si="1"/>
        <v>608146.84000000008</v>
      </c>
      <c r="L7" s="76">
        <f t="shared" si="1"/>
        <v>0</v>
      </c>
      <c r="M7" s="76">
        <f t="shared" si="1"/>
        <v>13312.52</v>
      </c>
      <c r="N7" s="76">
        <f t="shared" si="1"/>
        <v>-2105137.7799999998</v>
      </c>
      <c r="O7" s="76">
        <f t="shared" si="1"/>
        <v>-4953598.05</v>
      </c>
      <c r="P7" s="76">
        <f t="shared" si="1"/>
        <v>-7045423.3099999996</v>
      </c>
      <c r="Q7" s="76">
        <f t="shared" si="1"/>
        <v>8062878.9700000025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1706645.5500000007</v>
      </c>
      <c r="D9" s="101"/>
      <c r="E9" s="101"/>
      <c r="F9" s="101"/>
      <c r="G9" s="101">
        <v>3453661.450000002</v>
      </c>
      <c r="H9" s="125">
        <v>475000</v>
      </c>
      <c r="I9" s="125"/>
      <c r="J9" s="125">
        <v>572.66</v>
      </c>
      <c r="K9" s="125">
        <f>+H9+I9+J9</f>
        <v>475572.66</v>
      </c>
      <c r="L9" s="125"/>
      <c r="M9" s="129"/>
      <c r="N9" s="125">
        <v>-6176.25</v>
      </c>
      <c r="O9" s="125">
        <v>-3425624.39</v>
      </c>
      <c r="P9" s="125">
        <f>+O9+N9+M9+L9</f>
        <v>-3431800.64</v>
      </c>
      <c r="Q9" s="125">
        <f t="shared" ref="Q9:Q11" si="2">+G9++K9+P9</f>
        <v>497433.47000000207</v>
      </c>
      <c r="R9" s="128"/>
      <c r="S9" s="128"/>
      <c r="T9" s="131"/>
      <c r="U9" s="103"/>
    </row>
    <row r="10" spans="1:21" x14ac:dyDescent="0.2">
      <c r="A10" s="3" t="s">
        <v>95</v>
      </c>
      <c r="B10" s="109" t="s">
        <v>92</v>
      </c>
      <c r="C10" s="101">
        <v>794672.0400000005</v>
      </c>
      <c r="D10" s="101"/>
      <c r="E10" s="101"/>
      <c r="F10" s="101"/>
      <c r="G10" s="101">
        <v>211421.85</v>
      </c>
      <c r="H10" s="125">
        <v>20744.68</v>
      </c>
      <c r="I10" s="125"/>
      <c r="J10" s="125">
        <v>42.72</v>
      </c>
      <c r="K10" s="125">
        <f t="shared" ref="K10:K15" si="3">+H10+I10+J10</f>
        <v>20787.400000000001</v>
      </c>
      <c r="L10" s="125"/>
      <c r="M10" s="125"/>
      <c r="O10" s="125">
        <v>-184830.8</v>
      </c>
      <c r="P10" s="125">
        <f>+L10+M10+N10+O10</f>
        <v>-184830.8</v>
      </c>
      <c r="Q10" s="125">
        <f t="shared" si="2"/>
        <v>47378.450000000012</v>
      </c>
      <c r="R10" s="128"/>
      <c r="S10" s="128"/>
      <c r="T10" s="131"/>
    </row>
    <row r="11" spans="1:21" x14ac:dyDescent="0.2">
      <c r="A11" s="3" t="s">
        <v>96</v>
      </c>
      <c r="B11" s="109" t="s">
        <v>98</v>
      </c>
      <c r="C11" s="101">
        <v>964.52</v>
      </c>
      <c r="D11" s="101"/>
      <c r="E11" s="101"/>
      <c r="F11" s="101"/>
      <c r="G11" s="101"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ref="P11:P15" si="4">+O11+N11+M11+L11</f>
        <v>0</v>
      </c>
      <c r="Q11" s="125">
        <f t="shared" si="2"/>
        <v>2.6</v>
      </c>
      <c r="R11" s="128"/>
      <c r="S11" s="128"/>
      <c r="T11" s="131"/>
    </row>
    <row r="12" spans="1:21" x14ac:dyDescent="0.2">
      <c r="A12" s="3" t="s">
        <v>97</v>
      </c>
      <c r="B12" s="109" t="s">
        <v>99</v>
      </c>
      <c r="C12" s="101">
        <v>2524783.0499999975</v>
      </c>
      <c r="D12" s="101"/>
      <c r="E12" s="101"/>
      <c r="F12" s="101"/>
      <c r="G12" s="101">
        <v>2815677.53</v>
      </c>
      <c r="H12" s="125"/>
      <c r="I12" s="125"/>
      <c r="J12" s="125">
        <v>2437.7800000000002</v>
      </c>
      <c r="K12" s="125">
        <f>+H12+I12+J12</f>
        <v>2437.7800000000002</v>
      </c>
      <c r="L12" s="125"/>
      <c r="M12" s="125">
        <v>272.7</v>
      </c>
      <c r="N12" s="125">
        <v>-211312.24</v>
      </c>
      <c r="O12" s="125">
        <v>-1343142.86</v>
      </c>
      <c r="P12" s="125">
        <f>+L12+M12+N12+O12</f>
        <v>-1554182.4000000001</v>
      </c>
      <c r="Q12" s="125">
        <f>+G12++K12+P12</f>
        <v>1263932.9099999995</v>
      </c>
      <c r="R12" s="128"/>
      <c r="S12" s="128"/>
      <c r="T12" s="131"/>
    </row>
    <row r="13" spans="1:21" x14ac:dyDescent="0.2">
      <c r="A13" s="3" t="s">
        <v>103</v>
      </c>
      <c r="B13" s="109" t="s">
        <v>102</v>
      </c>
      <c r="C13" s="101">
        <v>4.24</v>
      </c>
      <c r="D13" s="101"/>
      <c r="E13" s="101"/>
      <c r="F13" s="101"/>
      <c r="G13" s="101"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/>
      <c r="Q13" s="125">
        <f t="shared" ref="Q13" si="5">+G13+K13+P13</f>
        <v>0</v>
      </c>
      <c r="R13" s="128"/>
      <c r="S13" s="128"/>
      <c r="T13" s="131"/>
    </row>
    <row r="14" spans="1:21" x14ac:dyDescent="0.2">
      <c r="A14" s="3" t="s">
        <v>100</v>
      </c>
      <c r="B14" s="109">
        <v>19</v>
      </c>
      <c r="C14" s="101">
        <v>350504.46999999986</v>
      </c>
      <c r="D14" s="101"/>
      <c r="E14" s="101"/>
      <c r="F14" s="101"/>
      <c r="G14" s="101">
        <v>249967.47999999998</v>
      </c>
      <c r="H14" s="125">
        <v>109349</v>
      </c>
      <c r="I14" s="125"/>
      <c r="J14" s="125"/>
      <c r="K14" s="125">
        <f t="shared" si="3"/>
        <v>109349</v>
      </c>
      <c r="L14" s="125"/>
      <c r="M14" s="125"/>
      <c r="N14" s="125">
        <v>-23284.6</v>
      </c>
      <c r="O14" s="125"/>
      <c r="P14" s="125">
        <f t="shared" si="4"/>
        <v>-23284.6</v>
      </c>
      <c r="Q14" s="125">
        <f>+G14+K14+P14</f>
        <v>336031.88</v>
      </c>
      <c r="R14" s="128"/>
      <c r="S14" s="128"/>
      <c r="T14" s="131"/>
    </row>
    <row r="15" spans="1:21" x14ac:dyDescent="0.2">
      <c r="A15" s="3" t="s">
        <v>104</v>
      </c>
      <c r="B15" s="109" t="s">
        <v>105</v>
      </c>
      <c r="C15" s="101">
        <v>10173672.469999999</v>
      </c>
      <c r="D15" s="101"/>
      <c r="E15" s="101"/>
      <c r="F15" s="101"/>
      <c r="G15" s="101">
        <v>7769424.5300000012</v>
      </c>
      <c r="H15" s="125"/>
      <c r="I15" s="125"/>
      <c r="J15" s="125"/>
      <c r="K15" s="125">
        <f t="shared" si="3"/>
        <v>0</v>
      </c>
      <c r="L15" s="125"/>
      <c r="M15" s="125">
        <v>13039.82</v>
      </c>
      <c r="N15" s="125">
        <v>-1864364.69</v>
      </c>
      <c r="O15" s="125"/>
      <c r="P15" s="125">
        <f t="shared" si="4"/>
        <v>-1851324.8699999999</v>
      </c>
      <c r="Q15" s="125">
        <f>+G15+K15+P15</f>
        <v>5918099.6600000011</v>
      </c>
      <c r="R15" s="132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SETIEMBRE 2019</vt:lpstr>
      <vt:lpstr>'CANON SETIEMBRE 2019'!Área_de_impresión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2019-10-10T21:29:30Z</cp:lastPrinted>
  <dcterms:created xsi:type="dcterms:W3CDTF">2007-04-18T23:17:12Z</dcterms:created>
  <dcterms:modified xsi:type="dcterms:W3CDTF">2019-10-16T20:44:45Z</dcterms:modified>
</cp:coreProperties>
</file>