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PAP " sheetId="10" r:id="rId1"/>
  </sheets>
  <definedNames>
    <definedName name="_xlnm._FilterDatabase" localSheetId="0" hidden="1">'PAP '!$A$15:$WUV$240</definedName>
    <definedName name="_xlnm.Print_Area" localSheetId="0">'PAP '!$A$1:$AM$241</definedName>
    <definedName name="bdvaliacion">#REF!</definedName>
    <definedName name="bdvalida">#REF!</definedName>
    <definedName name="ENCERO">#REF!</definedName>
  </definedNames>
  <calcPr calcId="181029"/>
</workbook>
</file>

<file path=xl/calcChain.xml><?xml version="1.0" encoding="utf-8"?>
<calcChain xmlns="http://schemas.openxmlformats.org/spreadsheetml/2006/main">
  <c r="B10" i="10" l="1"/>
  <c r="W212" i="10"/>
  <c r="W211" i="10"/>
  <c r="W210" i="10"/>
  <c r="W209" i="10"/>
  <c r="W208" i="10"/>
  <c r="AF30" i="10"/>
  <c r="AB37" i="10"/>
  <c r="AB36" i="10"/>
  <c r="AB35" i="10"/>
  <c r="AB30" i="10"/>
  <c r="AB22" i="10"/>
  <c r="AF22" i="10" s="1"/>
  <c r="AH30" i="10"/>
  <c r="AB29" i="10"/>
  <c r="AB220" i="10"/>
  <c r="AF220" i="10"/>
  <c r="W68" i="10"/>
  <c r="AK68" i="10"/>
  <c r="AJ68" i="10"/>
  <c r="AH68" i="10"/>
  <c r="AC68" i="10"/>
  <c r="AB68" i="10"/>
  <c r="AF68" i="10" s="1"/>
  <c r="W216" i="10"/>
  <c r="W217" i="10"/>
  <c r="W218" i="10"/>
  <c r="W219" i="10"/>
  <c r="W146" i="10"/>
  <c r="W151" i="10"/>
  <c r="W155" i="10"/>
  <c r="W154" i="10"/>
  <c r="W180" i="10"/>
  <c r="W179" i="10"/>
  <c r="W225" i="10"/>
  <c r="W110" i="10"/>
  <c r="W109" i="10"/>
  <c r="W105" i="10"/>
  <c r="W103" i="10"/>
  <c r="W96" i="10"/>
  <c r="W95" i="10"/>
  <c r="W94" i="10"/>
  <c r="W81" i="10"/>
  <c r="W214" i="10"/>
  <c r="W200" i="10"/>
  <c r="W198" i="10"/>
  <c r="W197" i="10"/>
  <c r="W192" i="10"/>
  <c r="W191" i="10"/>
  <c r="W190" i="10"/>
  <c r="W185" i="10"/>
  <c r="W184" i="10"/>
  <c r="W183" i="10"/>
  <c r="W178" i="10"/>
  <c r="W177" i="10"/>
  <c r="W176" i="10"/>
  <c r="W175" i="10"/>
  <c r="W174" i="10"/>
  <c r="W173" i="10"/>
  <c r="W169" i="10"/>
  <c r="W168" i="10"/>
  <c r="W167" i="10"/>
  <c r="W166" i="10"/>
  <c r="W165" i="10"/>
  <c r="W164" i="10"/>
  <c r="W163" i="10"/>
  <c r="W162" i="10"/>
  <c r="W161" i="10"/>
  <c r="W141" i="10"/>
  <c r="W138" i="10"/>
  <c r="W137" i="10"/>
  <c r="W136" i="10"/>
  <c r="W135" i="10"/>
  <c r="W134" i="10"/>
  <c r="W133" i="10"/>
  <c r="W132" i="10"/>
  <c r="W131" i="10"/>
  <c r="W130" i="10"/>
  <c r="W114" i="10"/>
  <c r="W113" i="10"/>
  <c r="W112" i="10"/>
  <c r="W111" i="10"/>
  <c r="W101" i="10"/>
  <c r="W100" i="10"/>
  <c r="W99" i="10"/>
  <c r="W98" i="10"/>
  <c r="W97" i="10"/>
  <c r="W86" i="10"/>
  <c r="W85" i="10"/>
  <c r="W84" i="10"/>
  <c r="W83" i="10"/>
  <c r="W82" i="10"/>
  <c r="W73" i="10"/>
  <c r="W72" i="10"/>
  <c r="W66" i="10"/>
  <c r="W65" i="10"/>
  <c r="W64" i="10"/>
  <c r="W63" i="10"/>
  <c r="W62" i="10"/>
  <c r="W61" i="10"/>
  <c r="W60" i="10"/>
  <c r="W59" i="10"/>
  <c r="W44" i="10"/>
  <c r="W43" i="10"/>
  <c r="W42" i="10"/>
  <c r="W41" i="10"/>
  <c r="W40" i="10"/>
  <c r="W33" i="10"/>
  <c r="W32" i="10"/>
  <c r="W31" i="10"/>
  <c r="W29" i="10"/>
  <c r="W28" i="10"/>
  <c r="W27" i="10"/>
  <c r="W26" i="10"/>
  <c r="W25" i="10"/>
  <c r="W24" i="10"/>
  <c r="W23" i="10"/>
  <c r="W80" i="10"/>
  <c r="W79" i="10"/>
  <c r="W55" i="10"/>
  <c r="W54" i="10"/>
  <c r="W53" i="10"/>
  <c r="W52" i="10"/>
  <c r="W39" i="10"/>
  <c r="AE68" i="10" l="1"/>
  <c r="AG68" i="10"/>
  <c r="AI68" i="10" s="1"/>
  <c r="AM68" i="10" s="1"/>
  <c r="W221" i="10"/>
  <c r="W222" i="10" s="1"/>
  <c r="AF222" i="10" s="1"/>
  <c r="AM222" i="10" s="1"/>
  <c r="AB215" i="10"/>
  <c r="AB229" i="10"/>
  <c r="AF229" i="10" s="1"/>
  <c r="AB228" i="10"/>
  <c r="AE228" i="10" s="1"/>
  <c r="AB227" i="10"/>
  <c r="AF227" i="10" s="1"/>
  <c r="AB226" i="10"/>
  <c r="AE226" i="10" s="1"/>
  <c r="AB225" i="10"/>
  <c r="AE225" i="10" s="1"/>
  <c r="W238" i="10"/>
  <c r="W237" i="10"/>
  <c r="W236" i="10"/>
  <c r="W235" i="10"/>
  <c r="W232" i="10"/>
  <c r="W230" i="10"/>
  <c r="W234" i="10"/>
  <c r="W233" i="10"/>
  <c r="W231" i="10"/>
  <c r="W229" i="10"/>
  <c r="W228" i="10"/>
  <c r="W227" i="10"/>
  <c r="W226" i="10"/>
  <c r="W239" i="10" l="1"/>
  <c r="AF239" i="10" s="1"/>
  <c r="AI239" i="10" s="1"/>
  <c r="AM239" i="10" s="1"/>
  <c r="AF228" i="10"/>
  <c r="AI228" i="10" s="1"/>
  <c r="AM228" i="10" s="1"/>
  <c r="AF225" i="10"/>
  <c r="AI225" i="10" s="1"/>
  <c r="AM225" i="10" s="1"/>
  <c r="AE229" i="10"/>
  <c r="AF226" i="10"/>
  <c r="AI226" i="10" s="1"/>
  <c r="AM226" i="10" s="1"/>
  <c r="AI229" i="10"/>
  <c r="AM229" i="10" s="1"/>
  <c r="AI227" i="10"/>
  <c r="AM227" i="10" s="1"/>
  <c r="AE227" i="10"/>
  <c r="AB184" i="10" l="1"/>
  <c r="AB38" i="10"/>
  <c r="AF38" i="10" s="1"/>
  <c r="AB21" i="10"/>
  <c r="AB20" i="10"/>
  <c r="AB19" i="10"/>
  <c r="AB18" i="10"/>
  <c r="AB17" i="10"/>
  <c r="AB16" i="10"/>
  <c r="AF16" i="10" s="1"/>
  <c r="AB15" i="10"/>
  <c r="AF15" i="10" s="1"/>
  <c r="R221" i="10"/>
  <c r="S221" i="10" l="1"/>
  <c r="Q221" i="10"/>
  <c r="P221" i="10"/>
  <c r="P223" i="10" s="1"/>
  <c r="P240" i="10" s="1"/>
  <c r="O221" i="10"/>
  <c r="N221" i="10"/>
  <c r="X221" i="10" l="1"/>
  <c r="X223" i="10" s="1"/>
  <c r="X240" i="10" s="1"/>
  <c r="AB24" i="10"/>
  <c r="AF24" i="10" s="1"/>
  <c r="AB23" i="10"/>
  <c r="AF23" i="10" s="1"/>
  <c r="AL221" i="10"/>
  <c r="AL223" i="10" s="1"/>
  <c r="AL240" i="10" s="1"/>
  <c r="AA221" i="10"/>
  <c r="AA223" i="10" s="1"/>
  <c r="AA240" i="10" s="1"/>
  <c r="Z221" i="10"/>
  <c r="Z223" i="10" s="1"/>
  <c r="Z240" i="10" s="1"/>
  <c r="Y221" i="10"/>
  <c r="Y223" i="10" s="1"/>
  <c r="Y240" i="10" s="1"/>
  <c r="V221" i="10"/>
  <c r="V223" i="10" s="1"/>
  <c r="V240" i="10" s="1"/>
  <c r="U221" i="10"/>
  <c r="U223" i="10" s="1"/>
  <c r="U240" i="10" s="1"/>
  <c r="T221" i="10"/>
  <c r="T223" i="10" s="1"/>
  <c r="T240" i="10" s="1"/>
  <c r="S223" i="10"/>
  <c r="S240" i="10" s="1"/>
  <c r="R223" i="10"/>
  <c r="R240" i="10" s="1"/>
  <c r="Q223" i="10"/>
  <c r="Q240" i="10" s="1"/>
  <c r="O223" i="10"/>
  <c r="O240" i="10" s="1"/>
  <c r="N223" i="10"/>
  <c r="N240" i="10" s="1"/>
  <c r="M221" i="10"/>
  <c r="M223" i="10" s="1"/>
  <c r="M240" i="10" s="1"/>
  <c r="AJ16" i="10"/>
  <c r="AK16" i="10"/>
  <c r="AJ17" i="10"/>
  <c r="AK17" i="10"/>
  <c r="AJ18" i="10"/>
  <c r="AK18" i="10"/>
  <c r="AJ19" i="10"/>
  <c r="AK19" i="10"/>
  <c r="AJ20" i="10"/>
  <c r="AK20" i="10"/>
  <c r="AJ21" i="10"/>
  <c r="AK21" i="10"/>
  <c r="AJ22" i="10"/>
  <c r="AK22" i="10"/>
  <c r="AJ23" i="10"/>
  <c r="AK23" i="10"/>
  <c r="AJ24" i="10"/>
  <c r="AK24" i="10"/>
  <c r="AJ25" i="10"/>
  <c r="AK25" i="10"/>
  <c r="AJ26" i="10"/>
  <c r="AK26" i="10"/>
  <c r="AJ27" i="10"/>
  <c r="AK27" i="10"/>
  <c r="AJ28" i="10"/>
  <c r="AK28" i="10"/>
  <c r="AJ29" i="10"/>
  <c r="AK29" i="10"/>
  <c r="AJ30" i="10"/>
  <c r="AK30" i="10"/>
  <c r="AJ31" i="10"/>
  <c r="AK31" i="10"/>
  <c r="AJ32" i="10"/>
  <c r="AK32" i="10"/>
  <c r="AJ33" i="10"/>
  <c r="AK33" i="10"/>
  <c r="AJ34" i="10"/>
  <c r="AK34" i="10"/>
  <c r="AJ35" i="10"/>
  <c r="AK35" i="10"/>
  <c r="AJ36" i="10"/>
  <c r="AK36" i="10"/>
  <c r="AJ37" i="10"/>
  <c r="AK37" i="10"/>
  <c r="AJ38" i="10"/>
  <c r="AK38" i="10"/>
  <c r="AJ39" i="10"/>
  <c r="AK39" i="10"/>
  <c r="AJ40" i="10"/>
  <c r="AK40" i="10"/>
  <c r="AJ41" i="10"/>
  <c r="AK41" i="10"/>
  <c r="AJ42" i="10"/>
  <c r="AK42" i="10"/>
  <c r="AJ43" i="10"/>
  <c r="AK43" i="10"/>
  <c r="AJ44" i="10"/>
  <c r="AK44" i="10"/>
  <c r="AJ45" i="10"/>
  <c r="AK45" i="10"/>
  <c r="AJ46" i="10"/>
  <c r="AK46" i="10"/>
  <c r="AJ47" i="10"/>
  <c r="AK47" i="10"/>
  <c r="AJ48" i="10"/>
  <c r="AK48" i="10"/>
  <c r="AJ49" i="10"/>
  <c r="AK49" i="10"/>
  <c r="AJ50" i="10"/>
  <c r="AK50" i="10"/>
  <c r="AJ51" i="10"/>
  <c r="AK51" i="10"/>
  <c r="AJ52" i="10"/>
  <c r="AK52" i="10"/>
  <c r="AJ53" i="10"/>
  <c r="AK53" i="10"/>
  <c r="AJ54" i="10"/>
  <c r="AK54" i="10"/>
  <c r="AJ55" i="10"/>
  <c r="AK55" i="10"/>
  <c r="AJ56" i="10"/>
  <c r="AK56" i="10"/>
  <c r="AJ57" i="10"/>
  <c r="AK57" i="10"/>
  <c r="AJ58" i="10"/>
  <c r="AK58" i="10"/>
  <c r="AJ59" i="10"/>
  <c r="AK59" i="10"/>
  <c r="AJ60" i="10"/>
  <c r="AK60" i="10"/>
  <c r="AJ61" i="10"/>
  <c r="AK61" i="10"/>
  <c r="AJ62" i="10"/>
  <c r="AK62" i="10"/>
  <c r="AJ63" i="10"/>
  <c r="AK63" i="10"/>
  <c r="AJ64" i="10"/>
  <c r="AK64" i="10"/>
  <c r="AJ65" i="10"/>
  <c r="AK65" i="10"/>
  <c r="AJ66" i="10"/>
  <c r="AK66" i="10"/>
  <c r="AJ67" i="10"/>
  <c r="AK67" i="10"/>
  <c r="AJ69" i="10"/>
  <c r="AK69" i="10"/>
  <c r="AJ70" i="10"/>
  <c r="AK70" i="10"/>
  <c r="AJ71" i="10"/>
  <c r="AK71" i="10"/>
  <c r="AJ72" i="10"/>
  <c r="AK72" i="10"/>
  <c r="AJ73" i="10"/>
  <c r="AK73" i="10"/>
  <c r="AJ74" i="10"/>
  <c r="AK74" i="10"/>
  <c r="AJ75" i="10"/>
  <c r="AK75" i="10"/>
  <c r="AJ76" i="10"/>
  <c r="AK76" i="10"/>
  <c r="AJ77" i="10"/>
  <c r="AK77" i="10"/>
  <c r="AJ88" i="10"/>
  <c r="AK88" i="10"/>
  <c r="AJ78" i="10"/>
  <c r="AK78" i="10"/>
  <c r="AJ80" i="10"/>
  <c r="AK80" i="10"/>
  <c r="AJ81" i="10"/>
  <c r="AK81" i="10"/>
  <c r="AJ82" i="10"/>
  <c r="AK82" i="10"/>
  <c r="AJ83" i="10"/>
  <c r="AK83" i="10"/>
  <c r="AJ84" i="10"/>
  <c r="AK84" i="10"/>
  <c r="AJ85" i="10"/>
  <c r="AK85" i="10"/>
  <c r="AJ86" i="10"/>
  <c r="AK86" i="10"/>
  <c r="AJ87" i="10"/>
  <c r="AK87" i="10"/>
  <c r="AJ79" i="10"/>
  <c r="AK79" i="10"/>
  <c r="AJ89" i="10"/>
  <c r="AK89" i="10"/>
  <c r="AJ90" i="10"/>
  <c r="AK90" i="10"/>
  <c r="AJ91" i="10"/>
  <c r="AK91" i="10"/>
  <c r="AJ92" i="10"/>
  <c r="AK92" i="10"/>
  <c r="AJ149" i="10"/>
  <c r="AK149" i="10"/>
  <c r="AJ94" i="10"/>
  <c r="AK94" i="10"/>
  <c r="AJ95" i="10"/>
  <c r="AK95" i="10"/>
  <c r="AJ96" i="10"/>
  <c r="AK96" i="10"/>
  <c r="AJ97" i="10"/>
  <c r="AK97" i="10"/>
  <c r="AJ98" i="10"/>
  <c r="AK98" i="10"/>
  <c r="AJ99" i="10"/>
  <c r="AK99" i="10"/>
  <c r="AJ100" i="10"/>
  <c r="AK100" i="10"/>
  <c r="AJ101" i="10"/>
  <c r="AK101" i="10"/>
  <c r="AJ102" i="10"/>
  <c r="AK102" i="10"/>
  <c r="AJ103" i="10"/>
  <c r="AK103" i="10"/>
  <c r="AJ104" i="10"/>
  <c r="AK104" i="10"/>
  <c r="AJ105" i="10"/>
  <c r="AK105" i="10"/>
  <c r="AJ106" i="10"/>
  <c r="AK106" i="10"/>
  <c r="AJ107" i="10"/>
  <c r="AK107" i="10"/>
  <c r="AJ108" i="10"/>
  <c r="AK108" i="10"/>
  <c r="AJ109" i="10"/>
  <c r="AK109" i="10"/>
  <c r="AJ110" i="10"/>
  <c r="AK110" i="10"/>
  <c r="AJ111" i="10"/>
  <c r="AK111" i="10"/>
  <c r="AJ112" i="10"/>
  <c r="AK112" i="10"/>
  <c r="AJ113" i="10"/>
  <c r="AK113" i="10"/>
  <c r="AJ115" i="10"/>
  <c r="AK115" i="10"/>
  <c r="AJ114" i="10"/>
  <c r="AK114" i="10"/>
  <c r="AJ116" i="10"/>
  <c r="AK116" i="10"/>
  <c r="AJ117" i="10"/>
  <c r="AK117" i="10"/>
  <c r="AJ118" i="10"/>
  <c r="AK118" i="10"/>
  <c r="AJ119" i="10"/>
  <c r="AK119" i="10"/>
  <c r="AJ120" i="10"/>
  <c r="AK120" i="10"/>
  <c r="AJ121" i="10"/>
  <c r="AK121" i="10"/>
  <c r="AJ122" i="10"/>
  <c r="AK122" i="10"/>
  <c r="AJ123" i="10"/>
  <c r="AK123" i="10"/>
  <c r="AJ124" i="10"/>
  <c r="AK124" i="10"/>
  <c r="AJ125" i="10"/>
  <c r="AK125" i="10"/>
  <c r="AJ126" i="10"/>
  <c r="AK126" i="10"/>
  <c r="AJ127" i="10"/>
  <c r="AK127" i="10"/>
  <c r="AJ128" i="10"/>
  <c r="AK128" i="10"/>
  <c r="AJ129" i="10"/>
  <c r="AK129" i="10"/>
  <c r="AJ130" i="10"/>
  <c r="AK130" i="10"/>
  <c r="AJ131" i="10"/>
  <c r="AK131" i="10"/>
  <c r="AJ132" i="10"/>
  <c r="AK132" i="10"/>
  <c r="AJ133" i="10"/>
  <c r="AK133" i="10"/>
  <c r="AJ134" i="10"/>
  <c r="AK134" i="10"/>
  <c r="AJ135" i="10"/>
  <c r="AK135" i="10"/>
  <c r="AJ136" i="10"/>
  <c r="AK136" i="10"/>
  <c r="AJ137" i="10"/>
  <c r="AK137" i="10"/>
  <c r="AJ138" i="10"/>
  <c r="AK138" i="10"/>
  <c r="AJ139" i="10"/>
  <c r="AK139" i="10"/>
  <c r="AJ140" i="10"/>
  <c r="AK140" i="10"/>
  <c r="AJ141" i="10"/>
  <c r="AK141" i="10"/>
  <c r="AJ142" i="10"/>
  <c r="AK142" i="10"/>
  <c r="AJ143" i="10"/>
  <c r="AK143" i="10"/>
  <c r="AJ144" i="10"/>
  <c r="AK144" i="10"/>
  <c r="AJ145" i="10"/>
  <c r="AK145" i="10"/>
  <c r="AJ147" i="10"/>
  <c r="AK147" i="10"/>
  <c r="AJ93" i="10"/>
  <c r="AK93" i="10"/>
  <c r="AJ148" i="10"/>
  <c r="AK148" i="10"/>
  <c r="AJ150" i="10"/>
  <c r="AK150" i="10"/>
  <c r="AJ151" i="10"/>
  <c r="AK151" i="10"/>
  <c r="AJ146" i="10"/>
  <c r="AK146" i="10"/>
  <c r="AJ154" i="10"/>
  <c r="AK154" i="10"/>
  <c r="AJ155" i="10"/>
  <c r="AK155" i="10"/>
  <c r="AJ156" i="10"/>
  <c r="AK156" i="10"/>
  <c r="AJ157" i="10"/>
  <c r="AK157" i="10"/>
  <c r="AJ158" i="10"/>
  <c r="AK158" i="10"/>
  <c r="AJ159" i="10"/>
  <c r="AK159" i="10"/>
  <c r="AJ160" i="10"/>
  <c r="AK160" i="10"/>
  <c r="AJ153" i="10"/>
  <c r="AK153" i="10"/>
  <c r="AJ161" i="10"/>
  <c r="AK161" i="10"/>
  <c r="AJ162" i="10"/>
  <c r="AK162" i="10"/>
  <c r="AJ163" i="10"/>
  <c r="AK163" i="10"/>
  <c r="AJ164" i="10"/>
  <c r="AK164" i="10"/>
  <c r="AJ152" i="10"/>
  <c r="AK152" i="10"/>
  <c r="AJ165" i="10"/>
  <c r="AK165" i="10"/>
  <c r="AJ166" i="10"/>
  <c r="AK166" i="10"/>
  <c r="AJ167" i="10"/>
  <c r="AK167" i="10"/>
  <c r="AJ168" i="10"/>
  <c r="AK168" i="10"/>
  <c r="AJ169" i="10"/>
  <c r="AK169" i="10"/>
  <c r="AJ170" i="10"/>
  <c r="AK170" i="10"/>
  <c r="AJ171" i="10"/>
  <c r="AK171" i="10"/>
  <c r="AJ172" i="10"/>
  <c r="AK172" i="10"/>
  <c r="AJ173" i="10"/>
  <c r="AK173" i="10"/>
  <c r="AJ174" i="10"/>
  <c r="AK174" i="10"/>
  <c r="AJ175" i="10"/>
  <c r="AK175" i="10"/>
  <c r="AJ176" i="10"/>
  <c r="AK176" i="10"/>
  <c r="AJ177" i="10"/>
  <c r="AK177" i="10"/>
  <c r="AJ178" i="10"/>
  <c r="AK178" i="10"/>
  <c r="AJ179" i="10"/>
  <c r="AK179" i="10"/>
  <c r="AJ180" i="10"/>
  <c r="AK180" i="10"/>
  <c r="AJ181" i="10"/>
  <c r="AK181" i="10"/>
  <c r="AJ182" i="10"/>
  <c r="AK182" i="10"/>
  <c r="AJ183" i="10"/>
  <c r="AK183" i="10"/>
  <c r="AJ184" i="10"/>
  <c r="AK184" i="10"/>
  <c r="AJ185" i="10"/>
  <c r="AK185" i="10"/>
  <c r="AJ186" i="10"/>
  <c r="AK186" i="10"/>
  <c r="AJ187" i="10"/>
  <c r="AK187" i="10"/>
  <c r="AJ188" i="10"/>
  <c r="AK188" i="10"/>
  <c r="AJ189" i="10"/>
  <c r="AK189" i="10"/>
  <c r="AJ190" i="10"/>
  <c r="AK190" i="10"/>
  <c r="AJ191" i="10"/>
  <c r="AK191" i="10"/>
  <c r="AJ192" i="10"/>
  <c r="AK192" i="10"/>
  <c r="AJ193" i="10"/>
  <c r="AK193" i="10"/>
  <c r="AJ194" i="10"/>
  <c r="AK194" i="10"/>
  <c r="AJ195" i="10"/>
  <c r="AK195" i="10"/>
  <c r="AJ196" i="10"/>
  <c r="AK196" i="10"/>
  <c r="AJ197" i="10"/>
  <c r="AK197" i="10"/>
  <c r="AJ198" i="10"/>
  <c r="AK198" i="10"/>
  <c r="AJ199" i="10"/>
  <c r="AK199" i="10"/>
  <c r="AJ200" i="10"/>
  <c r="AK200" i="10"/>
  <c r="AJ201" i="10"/>
  <c r="AK201" i="10"/>
  <c r="AJ202" i="10"/>
  <c r="AK202" i="10"/>
  <c r="AJ203" i="10"/>
  <c r="AK203" i="10"/>
  <c r="AJ204" i="10"/>
  <c r="AK204" i="10"/>
  <c r="AJ205" i="10"/>
  <c r="AK205" i="10"/>
  <c r="AJ206" i="10"/>
  <c r="AK206" i="10"/>
  <c r="AJ207" i="10"/>
  <c r="AK207" i="10"/>
  <c r="AJ208" i="10"/>
  <c r="AK208" i="10"/>
  <c r="AJ209" i="10"/>
  <c r="AK209" i="10"/>
  <c r="AJ210" i="10"/>
  <c r="AK210" i="10"/>
  <c r="AJ211" i="10"/>
  <c r="AK211" i="10"/>
  <c r="AJ212" i="10"/>
  <c r="AK212" i="10"/>
  <c r="AJ213" i="10"/>
  <c r="AK213" i="10"/>
  <c r="AJ214" i="10"/>
  <c r="AK214" i="10"/>
  <c r="AJ215" i="10"/>
  <c r="AK215" i="10"/>
  <c r="AJ216" i="10"/>
  <c r="AK216" i="10"/>
  <c r="AJ217" i="10"/>
  <c r="AK217" i="10"/>
  <c r="AJ218" i="10"/>
  <c r="AK218" i="10"/>
  <c r="AJ219" i="10"/>
  <c r="AK219" i="10"/>
  <c r="AJ220" i="10"/>
  <c r="AK220" i="10"/>
  <c r="AK15" i="10"/>
  <c r="AJ15" i="10"/>
  <c r="AC16" i="10"/>
  <c r="AG16" i="10" s="1"/>
  <c r="AD16" i="10"/>
  <c r="AH16" i="10" s="1"/>
  <c r="AF17" i="10"/>
  <c r="AC17" i="10"/>
  <c r="AD17" i="10"/>
  <c r="AH17" i="10" s="1"/>
  <c r="AC18" i="10"/>
  <c r="AG18" i="10" s="1"/>
  <c r="AD18" i="10"/>
  <c r="AH18" i="10" s="1"/>
  <c r="AF19" i="10"/>
  <c r="AC19" i="10"/>
  <c r="AD19" i="10"/>
  <c r="AH19" i="10" s="1"/>
  <c r="AC20" i="10"/>
  <c r="AG20" i="10" s="1"/>
  <c r="AD20" i="10"/>
  <c r="AH20" i="10" s="1"/>
  <c r="AF21" i="10"/>
  <c r="AC21" i="10"/>
  <c r="AD21" i="10"/>
  <c r="AH21" i="10" s="1"/>
  <c r="AC22" i="10"/>
  <c r="AD22" i="10"/>
  <c r="AH22" i="10" s="1"/>
  <c r="AC23" i="10"/>
  <c r="AH23" i="10"/>
  <c r="AC24" i="10"/>
  <c r="AG24" i="10" s="1"/>
  <c r="AH24" i="10"/>
  <c r="AB25" i="10"/>
  <c r="AF25" i="10" s="1"/>
  <c r="AC25" i="10"/>
  <c r="AH25" i="10"/>
  <c r="AB26" i="10"/>
  <c r="AF26" i="10" s="1"/>
  <c r="AC26" i="10"/>
  <c r="AG26" i="10" s="1"/>
  <c r="AH26" i="10"/>
  <c r="AB27" i="10"/>
  <c r="AF27" i="10" s="1"/>
  <c r="AC27" i="10"/>
  <c r="AG27" i="10" s="1"/>
  <c r="AH27" i="10"/>
  <c r="AB28" i="10"/>
  <c r="AF28" i="10" s="1"/>
  <c r="AC28" i="10"/>
  <c r="AG28" i="10" s="1"/>
  <c r="AH28" i="10"/>
  <c r="AF29" i="10"/>
  <c r="AC29" i="10"/>
  <c r="AH29" i="10"/>
  <c r="AC30" i="10"/>
  <c r="AE30" i="10" s="1"/>
  <c r="AB31" i="10"/>
  <c r="AF31" i="10" s="1"/>
  <c r="AC31" i="10"/>
  <c r="AH31" i="10"/>
  <c r="AB32" i="10"/>
  <c r="AF32" i="10" s="1"/>
  <c r="AC32" i="10"/>
  <c r="AG32" i="10" s="1"/>
  <c r="AH32" i="10"/>
  <c r="AB33" i="10"/>
  <c r="AF33" i="10" s="1"/>
  <c r="AC33" i="10"/>
  <c r="AH33" i="10"/>
  <c r="AB34" i="10"/>
  <c r="AC34" i="10"/>
  <c r="AG34" i="10" s="1"/>
  <c r="AH34" i="10"/>
  <c r="AF35" i="10"/>
  <c r="AC35" i="10"/>
  <c r="AD35" i="10"/>
  <c r="AH35" i="10" s="1"/>
  <c r="AC36" i="10"/>
  <c r="AD36" i="10"/>
  <c r="AH36" i="10" s="1"/>
  <c r="AF37" i="10"/>
  <c r="AC37" i="10"/>
  <c r="AG37" i="10" s="1"/>
  <c r="AD37" i="10"/>
  <c r="AH37" i="10" s="1"/>
  <c r="AC38" i="10"/>
  <c r="AG38" i="10" s="1"/>
  <c r="AD38" i="10"/>
  <c r="AH38" i="10" s="1"/>
  <c r="AB39" i="10"/>
  <c r="AF39" i="10" s="1"/>
  <c r="AC39" i="10"/>
  <c r="AH39" i="10"/>
  <c r="AB40" i="10"/>
  <c r="AF40" i="10" s="1"/>
  <c r="AC40" i="10"/>
  <c r="AG40" i="10" s="1"/>
  <c r="AH40" i="10"/>
  <c r="AB41" i="10"/>
  <c r="AF41" i="10" s="1"/>
  <c r="AC41" i="10"/>
  <c r="AH41" i="10"/>
  <c r="AB42" i="10"/>
  <c r="AC42" i="10"/>
  <c r="AG42" i="10" s="1"/>
  <c r="AH42" i="10"/>
  <c r="AB43" i="10"/>
  <c r="AF43" i="10" s="1"/>
  <c r="AC43" i="10"/>
  <c r="AG43" i="10" s="1"/>
  <c r="AH43" i="10"/>
  <c r="AB44" i="10"/>
  <c r="AC44" i="10"/>
  <c r="AG44" i="10" s="1"/>
  <c r="AH44" i="10"/>
  <c r="AB45" i="10"/>
  <c r="AF45" i="10" s="1"/>
  <c r="AC45" i="10"/>
  <c r="AH45" i="10"/>
  <c r="AB46" i="10"/>
  <c r="AF46" i="10" s="1"/>
  <c r="AC46" i="10"/>
  <c r="AG46" i="10" s="1"/>
  <c r="AH46" i="10"/>
  <c r="AB47" i="10"/>
  <c r="AF47" i="10" s="1"/>
  <c r="AC47" i="10"/>
  <c r="AH47" i="10"/>
  <c r="AB48" i="10"/>
  <c r="AF48" i="10" s="1"/>
  <c r="AC48" i="10"/>
  <c r="AG48" i="10" s="1"/>
  <c r="AH48" i="10"/>
  <c r="AB49" i="10"/>
  <c r="AF49" i="10" s="1"/>
  <c r="AC49" i="10"/>
  <c r="AH49" i="10"/>
  <c r="AB50" i="10"/>
  <c r="AC50" i="10"/>
  <c r="AG50" i="10" s="1"/>
  <c r="AH50" i="10"/>
  <c r="AB51" i="10"/>
  <c r="AF51" i="10" s="1"/>
  <c r="AC51" i="10"/>
  <c r="AH51" i="10"/>
  <c r="AB52" i="10"/>
  <c r="AC52" i="10"/>
  <c r="AG52" i="10" s="1"/>
  <c r="AH52" i="10"/>
  <c r="AB53" i="10"/>
  <c r="AF53" i="10" s="1"/>
  <c r="AC53" i="10"/>
  <c r="AH53" i="10"/>
  <c r="AB54" i="10"/>
  <c r="AC54" i="10"/>
  <c r="AG54" i="10" s="1"/>
  <c r="AH54" i="10"/>
  <c r="AB55" i="10"/>
  <c r="AF55" i="10" s="1"/>
  <c r="AC55" i="10"/>
  <c r="AH55" i="10"/>
  <c r="AB56" i="10"/>
  <c r="AF56" i="10" s="1"/>
  <c r="AC56" i="10"/>
  <c r="AG56" i="10" s="1"/>
  <c r="AH56" i="10"/>
  <c r="AB57" i="10"/>
  <c r="AF57" i="10" s="1"/>
  <c r="AC57" i="10"/>
  <c r="AH57" i="10"/>
  <c r="AB58" i="10"/>
  <c r="AF58" i="10" s="1"/>
  <c r="AC58" i="10"/>
  <c r="AG58" i="10" s="1"/>
  <c r="AH58" i="10"/>
  <c r="AB59" i="10"/>
  <c r="AF59" i="10" s="1"/>
  <c r="AC59" i="10"/>
  <c r="AG59" i="10" s="1"/>
  <c r="AH59" i="10"/>
  <c r="AB60" i="10"/>
  <c r="AC60" i="10"/>
  <c r="AG60" i="10" s="1"/>
  <c r="AH60" i="10"/>
  <c r="AB61" i="10"/>
  <c r="AF61" i="10" s="1"/>
  <c r="AC61" i="10"/>
  <c r="AH61" i="10"/>
  <c r="AB62" i="10"/>
  <c r="AC62" i="10"/>
  <c r="AG62" i="10" s="1"/>
  <c r="AH62" i="10"/>
  <c r="AB63" i="10"/>
  <c r="AF63" i="10" s="1"/>
  <c r="AC63" i="10"/>
  <c r="AH63" i="10"/>
  <c r="AB64" i="10"/>
  <c r="AF64" i="10" s="1"/>
  <c r="AC64" i="10"/>
  <c r="AH64" i="10"/>
  <c r="AB65" i="10"/>
  <c r="AF65" i="10" s="1"/>
  <c r="AC65" i="10"/>
  <c r="AH65" i="10"/>
  <c r="AB66" i="10"/>
  <c r="AC66" i="10"/>
  <c r="AG66" i="10" s="1"/>
  <c r="AH66" i="10"/>
  <c r="AB67" i="10"/>
  <c r="AF67" i="10" s="1"/>
  <c r="AC67" i="10"/>
  <c r="AH67" i="10"/>
  <c r="AB69" i="10"/>
  <c r="AF69" i="10" s="1"/>
  <c r="AC69" i="10"/>
  <c r="AG69" i="10" s="1"/>
  <c r="AH69" i="10"/>
  <c r="AB70" i="10"/>
  <c r="AC70" i="10"/>
  <c r="AG70" i="10" s="1"/>
  <c r="AH70" i="10"/>
  <c r="AB71" i="10"/>
  <c r="AF71" i="10" s="1"/>
  <c r="AC71" i="10"/>
  <c r="AH71" i="10"/>
  <c r="AB72" i="10"/>
  <c r="AC72" i="10"/>
  <c r="AG72" i="10" s="1"/>
  <c r="AH72" i="10"/>
  <c r="AB73" i="10"/>
  <c r="AF73" i="10" s="1"/>
  <c r="AC73" i="10"/>
  <c r="AH73" i="10"/>
  <c r="AB74" i="10"/>
  <c r="AF74" i="10" s="1"/>
  <c r="AC74" i="10"/>
  <c r="AG74" i="10" s="1"/>
  <c r="AH74" i="10"/>
  <c r="AB75" i="10"/>
  <c r="AF75" i="10" s="1"/>
  <c r="AC75" i="10"/>
  <c r="AG75" i="10" s="1"/>
  <c r="AH75" i="10"/>
  <c r="AB76" i="10"/>
  <c r="AC76" i="10"/>
  <c r="AG76" i="10" s="1"/>
  <c r="AH76" i="10"/>
  <c r="AB77" i="10"/>
  <c r="AF77" i="10" s="1"/>
  <c r="AC77" i="10"/>
  <c r="AH77" i="10"/>
  <c r="AB88" i="10"/>
  <c r="AC88" i="10"/>
  <c r="AG88" i="10" s="1"/>
  <c r="AH88" i="10"/>
  <c r="AB78" i="10"/>
  <c r="AF78" i="10" s="1"/>
  <c r="AC78" i="10"/>
  <c r="AG78" i="10" s="1"/>
  <c r="AH78" i="10"/>
  <c r="AB80" i="10"/>
  <c r="AF80" i="10" s="1"/>
  <c r="AC80" i="10"/>
  <c r="AH80" i="10"/>
  <c r="AB81" i="10"/>
  <c r="AF81" i="10" s="1"/>
  <c r="AC81" i="10"/>
  <c r="AH81" i="10"/>
  <c r="AB82" i="10"/>
  <c r="AF82" i="10" s="1"/>
  <c r="AC82" i="10"/>
  <c r="AG82" i="10" s="1"/>
  <c r="AH82" i="10"/>
  <c r="AB83" i="10"/>
  <c r="AF83" i="10" s="1"/>
  <c r="AC83" i="10"/>
  <c r="AH83" i="10"/>
  <c r="AB84" i="10"/>
  <c r="AF84" i="10" s="1"/>
  <c r="AC84" i="10"/>
  <c r="AG84" i="10" s="1"/>
  <c r="AH84" i="10"/>
  <c r="AB85" i="10"/>
  <c r="AF85" i="10" s="1"/>
  <c r="AC85" i="10"/>
  <c r="AG85" i="10" s="1"/>
  <c r="AH85" i="10"/>
  <c r="AB86" i="10"/>
  <c r="AC86" i="10"/>
  <c r="AG86" i="10" s="1"/>
  <c r="AH86" i="10"/>
  <c r="AB87" i="10"/>
  <c r="AF87" i="10" s="1"/>
  <c r="AC87" i="10"/>
  <c r="AH87" i="10"/>
  <c r="AB79" i="10"/>
  <c r="AF79" i="10" s="1"/>
  <c r="AC79" i="10"/>
  <c r="AH79" i="10"/>
  <c r="AB89" i="10"/>
  <c r="AF89" i="10" s="1"/>
  <c r="AC89" i="10"/>
  <c r="AH89" i="10"/>
  <c r="AB90" i="10"/>
  <c r="AF90" i="10" s="1"/>
  <c r="AC90" i="10"/>
  <c r="AG90" i="10" s="1"/>
  <c r="AH90" i="10"/>
  <c r="AB91" i="10"/>
  <c r="AF91" i="10" s="1"/>
  <c r="AC91" i="10"/>
  <c r="AG91" i="10" s="1"/>
  <c r="AH91" i="10"/>
  <c r="AB92" i="10"/>
  <c r="AC92" i="10"/>
  <c r="AG92" i="10" s="1"/>
  <c r="AH92" i="10"/>
  <c r="AB149" i="10"/>
  <c r="AF149" i="10" s="1"/>
  <c r="AC149" i="10"/>
  <c r="AH149" i="10"/>
  <c r="AB94" i="10"/>
  <c r="AC94" i="10"/>
  <c r="AG94" i="10" s="1"/>
  <c r="AH94" i="10"/>
  <c r="AB95" i="10"/>
  <c r="AF95" i="10" s="1"/>
  <c r="AC95" i="10"/>
  <c r="AG95" i="10" s="1"/>
  <c r="AH95" i="10"/>
  <c r="AB96" i="10"/>
  <c r="AC96" i="10"/>
  <c r="AG96" i="10" s="1"/>
  <c r="AH96" i="10"/>
  <c r="AB97" i="10"/>
  <c r="AF97" i="10" s="1"/>
  <c r="AC97" i="10"/>
  <c r="AH97" i="10"/>
  <c r="AB98" i="10"/>
  <c r="AC98" i="10"/>
  <c r="AG98" i="10" s="1"/>
  <c r="AH98" i="10"/>
  <c r="AB99" i="10"/>
  <c r="AF99" i="10" s="1"/>
  <c r="AC99" i="10"/>
  <c r="AH99" i="10"/>
  <c r="AB100" i="10"/>
  <c r="AF100" i="10" s="1"/>
  <c r="AC100" i="10"/>
  <c r="AG100" i="10" s="1"/>
  <c r="AH100" i="10"/>
  <c r="AB101" i="10"/>
  <c r="AF101" i="10" s="1"/>
  <c r="AC101" i="10"/>
  <c r="AG101" i="10" s="1"/>
  <c r="AH101" i="10"/>
  <c r="AB102" i="10"/>
  <c r="AF102" i="10" s="1"/>
  <c r="AC102" i="10"/>
  <c r="AG102" i="10" s="1"/>
  <c r="AH102" i="10"/>
  <c r="AB103" i="10"/>
  <c r="AF103" i="10" s="1"/>
  <c r="AC103" i="10"/>
  <c r="AH103" i="10"/>
  <c r="AB104" i="10"/>
  <c r="AF104" i="10" s="1"/>
  <c r="AC104" i="10"/>
  <c r="AG104" i="10" s="1"/>
  <c r="AH104" i="10"/>
  <c r="AB105" i="10"/>
  <c r="AF105" i="10" s="1"/>
  <c r="AC105" i="10"/>
  <c r="AH105" i="10"/>
  <c r="AB106" i="10"/>
  <c r="AF106" i="10" s="1"/>
  <c r="AC106" i="10"/>
  <c r="AG106" i="10" s="1"/>
  <c r="AH106" i="10"/>
  <c r="AB107" i="10"/>
  <c r="AF107" i="10" s="1"/>
  <c r="AC107" i="10"/>
  <c r="AH107" i="10"/>
  <c r="AB108" i="10"/>
  <c r="AC108" i="10"/>
  <c r="AG108" i="10" s="1"/>
  <c r="AH108" i="10"/>
  <c r="AB109" i="10"/>
  <c r="AF109" i="10" s="1"/>
  <c r="AC109" i="10"/>
  <c r="AH109" i="10"/>
  <c r="AB110" i="10"/>
  <c r="AC110" i="10"/>
  <c r="AG110" i="10" s="1"/>
  <c r="AH110" i="10"/>
  <c r="AB111" i="10"/>
  <c r="AF111" i="10" s="1"/>
  <c r="AC111" i="10"/>
  <c r="AG111" i="10" s="1"/>
  <c r="AH111" i="10"/>
  <c r="AB112" i="10"/>
  <c r="AF112" i="10" s="1"/>
  <c r="AC112" i="10"/>
  <c r="AG112" i="10" s="1"/>
  <c r="AH112" i="10"/>
  <c r="AB113" i="10"/>
  <c r="AF113" i="10" s="1"/>
  <c r="AC113" i="10"/>
  <c r="AG113" i="10" s="1"/>
  <c r="AH113" i="10"/>
  <c r="AB115" i="10"/>
  <c r="AF115" i="10" s="1"/>
  <c r="AC115" i="10"/>
  <c r="AG115" i="10" s="1"/>
  <c r="AH115" i="10"/>
  <c r="AB114" i="10"/>
  <c r="AF114" i="10" s="1"/>
  <c r="AC114" i="10"/>
  <c r="AH114" i="10"/>
  <c r="AB116" i="10"/>
  <c r="AF116" i="10" s="1"/>
  <c r="AC116" i="10"/>
  <c r="AG116" i="10" s="1"/>
  <c r="AH116" i="10"/>
  <c r="AB117" i="10"/>
  <c r="AF117" i="10" s="1"/>
  <c r="AC117" i="10"/>
  <c r="AH117" i="10"/>
  <c r="AB118" i="10"/>
  <c r="AF118" i="10" s="1"/>
  <c r="AC118" i="10"/>
  <c r="AG118" i="10" s="1"/>
  <c r="AH118" i="10"/>
  <c r="AB119" i="10"/>
  <c r="AF119" i="10" s="1"/>
  <c r="AC119" i="10"/>
  <c r="AH119" i="10"/>
  <c r="AB120" i="10"/>
  <c r="AC120" i="10"/>
  <c r="AG120" i="10" s="1"/>
  <c r="AH120" i="10"/>
  <c r="AB121" i="10"/>
  <c r="AF121" i="10" s="1"/>
  <c r="AC121" i="10"/>
  <c r="AH121" i="10"/>
  <c r="AB122" i="10"/>
  <c r="AC122" i="10"/>
  <c r="AG122" i="10" s="1"/>
  <c r="AH122" i="10"/>
  <c r="AB123" i="10"/>
  <c r="AF123" i="10" s="1"/>
  <c r="AC123" i="10"/>
  <c r="AH123" i="10"/>
  <c r="AB124" i="10"/>
  <c r="AC124" i="10"/>
  <c r="AG124" i="10" s="1"/>
  <c r="AH124" i="10"/>
  <c r="AB125" i="10"/>
  <c r="AF125" i="10" s="1"/>
  <c r="AC125" i="10"/>
  <c r="AH125" i="10"/>
  <c r="AB126" i="10"/>
  <c r="AC126" i="10"/>
  <c r="AG126" i="10" s="1"/>
  <c r="AH126" i="10"/>
  <c r="AB127" i="10"/>
  <c r="AF127" i="10" s="1"/>
  <c r="AC127" i="10"/>
  <c r="AH127" i="10"/>
  <c r="AB128" i="10"/>
  <c r="AC128" i="10"/>
  <c r="AG128" i="10" s="1"/>
  <c r="AH128" i="10"/>
  <c r="AB129" i="10"/>
  <c r="AF129" i="10" s="1"/>
  <c r="AC129" i="10"/>
  <c r="AH129" i="10"/>
  <c r="AB130" i="10"/>
  <c r="AF130" i="10" s="1"/>
  <c r="AC130" i="10"/>
  <c r="AG130" i="10" s="1"/>
  <c r="AH130" i="10"/>
  <c r="AB131" i="10"/>
  <c r="AF131" i="10" s="1"/>
  <c r="AC131" i="10"/>
  <c r="AH131" i="10"/>
  <c r="AB132" i="10"/>
  <c r="AC132" i="10"/>
  <c r="AG132" i="10" s="1"/>
  <c r="AH132" i="10"/>
  <c r="AB133" i="10"/>
  <c r="AF133" i="10" s="1"/>
  <c r="AC133" i="10"/>
  <c r="AG133" i="10" s="1"/>
  <c r="AH133" i="10"/>
  <c r="AB134" i="10"/>
  <c r="AC134" i="10"/>
  <c r="AG134" i="10" s="1"/>
  <c r="AH134" i="10"/>
  <c r="AB135" i="10"/>
  <c r="AF135" i="10" s="1"/>
  <c r="AC135" i="10"/>
  <c r="AH135" i="10"/>
  <c r="AB136" i="10"/>
  <c r="AC136" i="10"/>
  <c r="AG136" i="10" s="1"/>
  <c r="AH136" i="10"/>
  <c r="AB137" i="10"/>
  <c r="AF137" i="10" s="1"/>
  <c r="AC137" i="10"/>
  <c r="AH137" i="10"/>
  <c r="AB138" i="10"/>
  <c r="AC138" i="10"/>
  <c r="AG138" i="10" s="1"/>
  <c r="AH138" i="10"/>
  <c r="AB139" i="10"/>
  <c r="AF139" i="10" s="1"/>
  <c r="AC139" i="10"/>
  <c r="AH139" i="10"/>
  <c r="AB140" i="10"/>
  <c r="AC140" i="10"/>
  <c r="AG140" i="10" s="1"/>
  <c r="AH140" i="10"/>
  <c r="AB141" i="10"/>
  <c r="AF141" i="10" s="1"/>
  <c r="AC141" i="10"/>
  <c r="AH141" i="10"/>
  <c r="AB142" i="10"/>
  <c r="AC142" i="10"/>
  <c r="AG142" i="10" s="1"/>
  <c r="AH142" i="10"/>
  <c r="AB143" i="10"/>
  <c r="AF143" i="10" s="1"/>
  <c r="AC143" i="10"/>
  <c r="AH143" i="10"/>
  <c r="AB144" i="10"/>
  <c r="AC144" i="10"/>
  <c r="AG144" i="10" s="1"/>
  <c r="AH144" i="10"/>
  <c r="AB145" i="10"/>
  <c r="AF145" i="10" s="1"/>
  <c r="AC145" i="10"/>
  <c r="AH145" i="10"/>
  <c r="AB147" i="10"/>
  <c r="AC147" i="10"/>
  <c r="AG147" i="10" s="1"/>
  <c r="AH147" i="10"/>
  <c r="AB93" i="10"/>
  <c r="AF93" i="10" s="1"/>
  <c r="AC93" i="10"/>
  <c r="AH93" i="10"/>
  <c r="AB148" i="10"/>
  <c r="AC148" i="10"/>
  <c r="AG148" i="10" s="1"/>
  <c r="AH148" i="10"/>
  <c r="AB150" i="10"/>
  <c r="AF150" i="10" s="1"/>
  <c r="AC150" i="10"/>
  <c r="AG150" i="10" s="1"/>
  <c r="AH150" i="10"/>
  <c r="AB151" i="10"/>
  <c r="AF151" i="10" s="1"/>
  <c r="AC151" i="10"/>
  <c r="AG151" i="10" s="1"/>
  <c r="AH151" i="10"/>
  <c r="AB146" i="10"/>
  <c r="AF146" i="10" s="1"/>
  <c r="AC146" i="10"/>
  <c r="AH146" i="10"/>
  <c r="AB154" i="10"/>
  <c r="AC154" i="10"/>
  <c r="AG154" i="10" s="1"/>
  <c r="AH154" i="10"/>
  <c r="AB155" i="10"/>
  <c r="AF155" i="10" s="1"/>
  <c r="AC155" i="10"/>
  <c r="AH155" i="10"/>
  <c r="AB156" i="10"/>
  <c r="AC156" i="10"/>
  <c r="AG156" i="10" s="1"/>
  <c r="AH156" i="10"/>
  <c r="AB157" i="10"/>
  <c r="AF157" i="10" s="1"/>
  <c r="AC157" i="10"/>
  <c r="AH157" i="10"/>
  <c r="AB158" i="10"/>
  <c r="AC158" i="10"/>
  <c r="AG158" i="10" s="1"/>
  <c r="AH158" i="10"/>
  <c r="AB159" i="10"/>
  <c r="AF159" i="10" s="1"/>
  <c r="AC159" i="10"/>
  <c r="AH159" i="10"/>
  <c r="AB160" i="10"/>
  <c r="AC160" i="10"/>
  <c r="AG160" i="10" s="1"/>
  <c r="AH160" i="10"/>
  <c r="AB153" i="10"/>
  <c r="AF153" i="10" s="1"/>
  <c r="AC153" i="10"/>
  <c r="AG153" i="10" s="1"/>
  <c r="AH153" i="10"/>
  <c r="AB161" i="10"/>
  <c r="AC161" i="10"/>
  <c r="AG161" i="10" s="1"/>
  <c r="AH161" i="10"/>
  <c r="AB162" i="10"/>
  <c r="AF162" i="10" s="1"/>
  <c r="AC162" i="10"/>
  <c r="AH162" i="10"/>
  <c r="AB163" i="10"/>
  <c r="AF163" i="10" s="1"/>
  <c r="AC163" i="10"/>
  <c r="AG163" i="10" s="1"/>
  <c r="AH163" i="10"/>
  <c r="AB164" i="10"/>
  <c r="AF164" i="10" s="1"/>
  <c r="AC164" i="10"/>
  <c r="AH164" i="10"/>
  <c r="AB152" i="10"/>
  <c r="AC152" i="10"/>
  <c r="AG152" i="10" s="1"/>
  <c r="AH152" i="10"/>
  <c r="AB165" i="10"/>
  <c r="AF165" i="10" s="1"/>
  <c r="AC165" i="10"/>
  <c r="AG165" i="10" s="1"/>
  <c r="AH165" i="10"/>
  <c r="AB166" i="10"/>
  <c r="AC166" i="10"/>
  <c r="AG166" i="10" s="1"/>
  <c r="AH166" i="10"/>
  <c r="AB167" i="10"/>
  <c r="AF167" i="10" s="1"/>
  <c r="AC167" i="10"/>
  <c r="AH167" i="10"/>
  <c r="AB168" i="10"/>
  <c r="AC168" i="10"/>
  <c r="AG168" i="10" s="1"/>
  <c r="AH168" i="10"/>
  <c r="AB169" i="10"/>
  <c r="AF169" i="10" s="1"/>
  <c r="AC169" i="10"/>
  <c r="AH169" i="10"/>
  <c r="AB170" i="10"/>
  <c r="AC170" i="10"/>
  <c r="AG170" i="10" s="1"/>
  <c r="AH170" i="10"/>
  <c r="AB171" i="10"/>
  <c r="AF171" i="10" s="1"/>
  <c r="AC171" i="10"/>
  <c r="AH171" i="10"/>
  <c r="AB172" i="10"/>
  <c r="AF172" i="10" s="1"/>
  <c r="AC172" i="10"/>
  <c r="AG172" i="10" s="1"/>
  <c r="AH172" i="10"/>
  <c r="AB173" i="10"/>
  <c r="AF173" i="10" s="1"/>
  <c r="AC173" i="10"/>
  <c r="AH173" i="10"/>
  <c r="AB174" i="10"/>
  <c r="AC174" i="10"/>
  <c r="AG174" i="10" s="1"/>
  <c r="AH174" i="10"/>
  <c r="AB175" i="10"/>
  <c r="AF175" i="10" s="1"/>
  <c r="AC175" i="10"/>
  <c r="AG175" i="10" s="1"/>
  <c r="AH175" i="10"/>
  <c r="AB176" i="10"/>
  <c r="AC176" i="10"/>
  <c r="AG176" i="10" s="1"/>
  <c r="AH176" i="10"/>
  <c r="AB177" i="10"/>
  <c r="AF177" i="10" s="1"/>
  <c r="AC177" i="10"/>
  <c r="AH177" i="10"/>
  <c r="AB178" i="10"/>
  <c r="AC178" i="10"/>
  <c r="AG178" i="10" s="1"/>
  <c r="AH178" i="10"/>
  <c r="AB179" i="10"/>
  <c r="AF179" i="10" s="1"/>
  <c r="AC179" i="10"/>
  <c r="AH179" i="10"/>
  <c r="AB180" i="10"/>
  <c r="AC180" i="10"/>
  <c r="AG180" i="10" s="1"/>
  <c r="AH180" i="10"/>
  <c r="AB181" i="10"/>
  <c r="AF181" i="10" s="1"/>
  <c r="AC181" i="10"/>
  <c r="AG181" i="10" s="1"/>
  <c r="AH181" i="10"/>
  <c r="AB182" i="10"/>
  <c r="AF182" i="10" s="1"/>
  <c r="AC182" i="10"/>
  <c r="AG182" i="10" s="1"/>
  <c r="AH182" i="10"/>
  <c r="AB183" i="10"/>
  <c r="AF183" i="10" s="1"/>
  <c r="AC183" i="10"/>
  <c r="AH183" i="10"/>
  <c r="AC184" i="10"/>
  <c r="AH184" i="10"/>
  <c r="AB185" i="10"/>
  <c r="AF185" i="10" s="1"/>
  <c r="AC185" i="10"/>
  <c r="AG185" i="10" s="1"/>
  <c r="AH185" i="10"/>
  <c r="AB186" i="10"/>
  <c r="AC186" i="10"/>
  <c r="AG186" i="10" s="1"/>
  <c r="AH186" i="10"/>
  <c r="AB187" i="10"/>
  <c r="AF187" i="10" s="1"/>
  <c r="AC187" i="10"/>
  <c r="AH187" i="10"/>
  <c r="AB188" i="10"/>
  <c r="AC188" i="10"/>
  <c r="AG188" i="10" s="1"/>
  <c r="AH188" i="10"/>
  <c r="AB189" i="10"/>
  <c r="AF189" i="10" s="1"/>
  <c r="AC189" i="10"/>
  <c r="AH189" i="10"/>
  <c r="AB190" i="10"/>
  <c r="AC190" i="10"/>
  <c r="AG190" i="10" s="1"/>
  <c r="AH190" i="10"/>
  <c r="AB191" i="10"/>
  <c r="AF191" i="10" s="1"/>
  <c r="AC191" i="10"/>
  <c r="AG191" i="10" s="1"/>
  <c r="AH191" i="10"/>
  <c r="AB192" i="10"/>
  <c r="AF192" i="10" s="1"/>
  <c r="AC192" i="10"/>
  <c r="AG192" i="10" s="1"/>
  <c r="AH192" i="10"/>
  <c r="AB193" i="10"/>
  <c r="AF193" i="10" s="1"/>
  <c r="AC193" i="10"/>
  <c r="AH193" i="10"/>
  <c r="AB194" i="10"/>
  <c r="AF194" i="10" s="1"/>
  <c r="AC194" i="10"/>
  <c r="AG194" i="10" s="1"/>
  <c r="AH194" i="10"/>
  <c r="AB195" i="10"/>
  <c r="AF195" i="10" s="1"/>
  <c r="AC195" i="10"/>
  <c r="AH195" i="10"/>
  <c r="AB196" i="10"/>
  <c r="AC196" i="10"/>
  <c r="AG196" i="10" s="1"/>
  <c r="AH196" i="10"/>
  <c r="AB197" i="10"/>
  <c r="AF197" i="10" s="1"/>
  <c r="AC197" i="10"/>
  <c r="AH197" i="10"/>
  <c r="AB198" i="10"/>
  <c r="AF198" i="10" s="1"/>
  <c r="AC198" i="10"/>
  <c r="AG198" i="10" s="1"/>
  <c r="AH198" i="10"/>
  <c r="AB199" i="10"/>
  <c r="AF199" i="10" s="1"/>
  <c r="AC199" i="10"/>
  <c r="AH199" i="10"/>
  <c r="AB200" i="10"/>
  <c r="AF200" i="10" s="1"/>
  <c r="AC200" i="10"/>
  <c r="AG200" i="10" s="1"/>
  <c r="AH200" i="10"/>
  <c r="AB201" i="10"/>
  <c r="AF201" i="10" s="1"/>
  <c r="AC201" i="10"/>
  <c r="AH201" i="10"/>
  <c r="AB202" i="10"/>
  <c r="AC202" i="10"/>
  <c r="AG202" i="10" s="1"/>
  <c r="AH202" i="10"/>
  <c r="AB203" i="10"/>
  <c r="AF203" i="10" s="1"/>
  <c r="AC203" i="10"/>
  <c r="AH203" i="10"/>
  <c r="AB204" i="10"/>
  <c r="AC204" i="10"/>
  <c r="AG204" i="10" s="1"/>
  <c r="AH204" i="10"/>
  <c r="AB205" i="10"/>
  <c r="AF205" i="10" s="1"/>
  <c r="AC205" i="10"/>
  <c r="AH205" i="10"/>
  <c r="AB206" i="10"/>
  <c r="AF206" i="10" s="1"/>
  <c r="AC206" i="10"/>
  <c r="AG206" i="10" s="1"/>
  <c r="AH206" i="10"/>
  <c r="AB207" i="10"/>
  <c r="AF207" i="10" s="1"/>
  <c r="AC207" i="10"/>
  <c r="AH207" i="10"/>
  <c r="AB208" i="10"/>
  <c r="AC208" i="10"/>
  <c r="AG208" i="10" s="1"/>
  <c r="AH208" i="10"/>
  <c r="AB209" i="10"/>
  <c r="AF209" i="10" s="1"/>
  <c r="AC209" i="10"/>
  <c r="AH209" i="10"/>
  <c r="AB210" i="10"/>
  <c r="AF210" i="10" s="1"/>
  <c r="AC210" i="10"/>
  <c r="AG210" i="10" s="1"/>
  <c r="AH210" i="10"/>
  <c r="AB211" i="10"/>
  <c r="AF211" i="10" s="1"/>
  <c r="AC211" i="10"/>
  <c r="AH211" i="10"/>
  <c r="AB212" i="10"/>
  <c r="AC212" i="10"/>
  <c r="AG212" i="10" s="1"/>
  <c r="AH212" i="10"/>
  <c r="AB213" i="10"/>
  <c r="AF213" i="10" s="1"/>
  <c r="AC213" i="10"/>
  <c r="AH213" i="10"/>
  <c r="AB214" i="10"/>
  <c r="AC214" i="10"/>
  <c r="AG214" i="10" s="1"/>
  <c r="AH214" i="10"/>
  <c r="AF215" i="10"/>
  <c r="AC215" i="10"/>
  <c r="AE215" i="10" s="1"/>
  <c r="AH215" i="10"/>
  <c r="AB216" i="10"/>
  <c r="AF216" i="10" s="1"/>
  <c r="AC216" i="10"/>
  <c r="AG216" i="10" s="1"/>
  <c r="AH216" i="10"/>
  <c r="AB217" i="10"/>
  <c r="AF217" i="10" s="1"/>
  <c r="AC217" i="10"/>
  <c r="AH217" i="10"/>
  <c r="AB218" i="10"/>
  <c r="AC218" i="10"/>
  <c r="AG218" i="10" s="1"/>
  <c r="AH218" i="10"/>
  <c r="AB219" i="10"/>
  <c r="AF219" i="10" s="1"/>
  <c r="AC219" i="10"/>
  <c r="AH219" i="10"/>
  <c r="AC220" i="10"/>
  <c r="AG220" i="10" s="1"/>
  <c r="AH220" i="10"/>
  <c r="AD15" i="10"/>
  <c r="AH15" i="10" s="1"/>
  <c r="AC15" i="10"/>
  <c r="AG15" i="10" s="1"/>
  <c r="AE35" i="10" l="1"/>
  <c r="AG36" i="10"/>
  <c r="AE36" i="10"/>
  <c r="AI16" i="10"/>
  <c r="AG22" i="10"/>
  <c r="AE22" i="10"/>
  <c r="AG30" i="10"/>
  <c r="AI30" i="10" s="1"/>
  <c r="AM30" i="10" s="1"/>
  <c r="AG184" i="10"/>
  <c r="AE184" i="10"/>
  <c r="AI15" i="10"/>
  <c r="AM15" i="10" s="1"/>
  <c r="W223" i="10"/>
  <c r="W240" i="10" s="1"/>
  <c r="AK221" i="10"/>
  <c r="AK223" i="10" s="1"/>
  <c r="AK240" i="10" s="1"/>
  <c r="AH221" i="10"/>
  <c r="AH223" i="10" s="1"/>
  <c r="AH240" i="10" s="1"/>
  <c r="AB221" i="10"/>
  <c r="AB223" i="10" s="1"/>
  <c r="AB240" i="10" s="1"/>
  <c r="AJ221" i="10"/>
  <c r="AD221" i="10"/>
  <c r="AD223" i="10" s="1"/>
  <c r="AD240" i="10" s="1"/>
  <c r="AC221" i="10"/>
  <c r="AC223" i="10" s="1"/>
  <c r="AC240" i="10" s="1"/>
  <c r="AE102" i="10"/>
  <c r="AE15" i="10"/>
  <c r="AE203" i="10"/>
  <c r="AE195" i="10"/>
  <c r="AE187" i="10"/>
  <c r="AE179" i="10"/>
  <c r="AE171" i="10"/>
  <c r="AE164" i="10"/>
  <c r="AE157" i="10"/>
  <c r="AE93" i="10"/>
  <c r="AE139" i="10"/>
  <c r="AE131" i="10"/>
  <c r="AE123" i="10"/>
  <c r="AE112" i="10"/>
  <c r="AE79" i="10"/>
  <c r="AE104" i="10"/>
  <c r="AE60" i="10"/>
  <c r="AE168" i="10"/>
  <c r="AE136" i="10"/>
  <c r="AE120" i="10"/>
  <c r="AE44" i="10"/>
  <c r="AE86" i="10"/>
  <c r="AI59" i="10"/>
  <c r="AM59" i="10" s="1"/>
  <c r="AE56" i="10"/>
  <c r="AF44" i="10"/>
  <c r="AI44" i="10" s="1"/>
  <c r="AM44" i="10" s="1"/>
  <c r="AI163" i="10"/>
  <c r="AM163" i="10" s="1"/>
  <c r="AI43" i="10"/>
  <c r="AM43" i="10" s="1"/>
  <c r="AI56" i="10"/>
  <c r="AM56" i="10" s="1"/>
  <c r="AE72" i="10"/>
  <c r="AI69" i="10"/>
  <c r="AM69" i="10" s="1"/>
  <c r="AI172" i="10"/>
  <c r="AM172" i="10" s="1"/>
  <c r="AI111" i="10"/>
  <c r="AM111" i="10" s="1"/>
  <c r="AE16" i="10"/>
  <c r="AF98" i="10"/>
  <c r="AI98" i="10" s="1"/>
  <c r="AM98" i="10" s="1"/>
  <c r="AE98" i="10"/>
  <c r="AI206" i="10"/>
  <c r="AM206" i="10" s="1"/>
  <c r="AF42" i="10"/>
  <c r="AI42" i="10" s="1"/>
  <c r="AM42" i="10" s="1"/>
  <c r="AE42" i="10"/>
  <c r="AE161" i="10"/>
  <c r="AF161" i="10"/>
  <c r="AI161" i="10" s="1"/>
  <c r="AM161" i="10" s="1"/>
  <c r="AE128" i="10"/>
  <c r="AF128" i="10"/>
  <c r="AI128" i="10" s="1"/>
  <c r="AM128" i="10" s="1"/>
  <c r="AI181" i="10"/>
  <c r="AM181" i="10" s="1"/>
  <c r="AE18" i="10"/>
  <c r="AG164" i="10"/>
  <c r="AI164" i="10" s="1"/>
  <c r="AM164" i="10" s="1"/>
  <c r="AG79" i="10"/>
  <c r="AI79" i="10" s="1"/>
  <c r="AM79" i="10" s="1"/>
  <c r="AI194" i="10"/>
  <c r="AM194" i="10" s="1"/>
  <c r="AE58" i="10"/>
  <c r="AE41" i="10"/>
  <c r="AF86" i="10"/>
  <c r="AI86" i="10" s="1"/>
  <c r="AM86" i="10" s="1"/>
  <c r="AI175" i="10"/>
  <c r="AM175" i="10" s="1"/>
  <c r="AE116" i="10"/>
  <c r="AG123" i="10"/>
  <c r="AI123" i="10" s="1"/>
  <c r="AM123" i="10" s="1"/>
  <c r="AG41" i="10"/>
  <c r="AI41" i="10" s="1"/>
  <c r="AM41" i="10" s="1"/>
  <c r="AE118" i="10"/>
  <c r="AE81" i="10"/>
  <c r="AE111" i="10"/>
  <c r="AG93" i="10"/>
  <c r="AI93" i="10" s="1"/>
  <c r="AM93" i="10" s="1"/>
  <c r="AF72" i="10"/>
  <c r="AI72" i="10" s="1"/>
  <c r="AM72" i="10" s="1"/>
  <c r="AF18" i="10"/>
  <c r="AI18" i="10" s="1"/>
  <c r="AM18" i="10" s="1"/>
  <c r="AI113" i="10"/>
  <c r="AM113" i="10" s="1"/>
  <c r="AI24" i="10"/>
  <c r="AM24" i="10" s="1"/>
  <c r="AG179" i="10"/>
  <c r="AI179" i="10" s="1"/>
  <c r="AM179" i="10" s="1"/>
  <c r="AF60" i="10"/>
  <c r="AI60" i="10" s="1"/>
  <c r="AM60" i="10" s="1"/>
  <c r="AI200" i="10"/>
  <c r="AM200" i="10" s="1"/>
  <c r="AE71" i="10"/>
  <c r="AG71" i="10"/>
  <c r="AI71" i="10" s="1"/>
  <c r="AM71" i="10" s="1"/>
  <c r="AF36" i="10"/>
  <c r="AI36" i="10" s="1"/>
  <c r="AM36" i="10" s="1"/>
  <c r="AE33" i="10"/>
  <c r="AG33" i="10"/>
  <c r="AI33" i="10" s="1"/>
  <c r="AM33" i="10" s="1"/>
  <c r="AE21" i="10"/>
  <c r="AG21" i="10"/>
  <c r="AI21" i="10" s="1"/>
  <c r="AM21" i="10" s="1"/>
  <c r="AE216" i="10"/>
  <c r="AE213" i="10"/>
  <c r="AG213" i="10"/>
  <c r="AI213" i="10" s="1"/>
  <c r="AM213" i="10" s="1"/>
  <c r="AE208" i="10"/>
  <c r="AF208" i="10"/>
  <c r="AI208" i="10" s="1"/>
  <c r="AM208" i="10" s="1"/>
  <c r="AE205" i="10"/>
  <c r="AG205" i="10"/>
  <c r="AI205" i="10" s="1"/>
  <c r="AM205" i="10" s="1"/>
  <c r="AF108" i="10"/>
  <c r="AI108" i="10" s="1"/>
  <c r="AM108" i="10" s="1"/>
  <c r="AE108" i="10"/>
  <c r="AE105" i="10"/>
  <c r="AG105" i="10"/>
  <c r="AI105" i="10" s="1"/>
  <c r="AM105" i="10" s="1"/>
  <c r="AE100" i="10"/>
  <c r="AF96" i="10"/>
  <c r="AI96" i="10" s="1"/>
  <c r="AM96" i="10" s="1"/>
  <c r="AE96" i="10"/>
  <c r="AE149" i="10"/>
  <c r="AG149" i="10"/>
  <c r="AI149" i="10" s="1"/>
  <c r="AM149" i="10" s="1"/>
  <c r="AF76" i="10"/>
  <c r="AI76" i="10" s="1"/>
  <c r="AM76" i="10" s="1"/>
  <c r="AE76" i="10"/>
  <c r="AE73" i="10"/>
  <c r="AG73" i="10"/>
  <c r="AI73" i="10" s="1"/>
  <c r="AM73" i="10" s="1"/>
  <c r="AF66" i="10"/>
  <c r="AI66" i="10" s="1"/>
  <c r="AM66" i="10" s="1"/>
  <c r="AE66" i="10"/>
  <c r="AE63" i="10"/>
  <c r="AG63" i="10"/>
  <c r="AI63" i="10" s="1"/>
  <c r="AM63" i="10" s="1"/>
  <c r="AE45" i="10"/>
  <c r="AG45" i="10"/>
  <c r="AI45" i="10" s="1"/>
  <c r="AM45" i="10" s="1"/>
  <c r="AE40" i="10"/>
  <c r="AI26" i="10"/>
  <c r="AM26" i="10" s="1"/>
  <c r="AI150" i="10"/>
  <c r="AM150" i="10" s="1"/>
  <c r="AI130" i="10"/>
  <c r="AM130" i="10" s="1"/>
  <c r="AI75" i="10"/>
  <c r="AM75" i="10" s="1"/>
  <c r="AI58" i="10"/>
  <c r="AM58" i="10" s="1"/>
  <c r="AI38" i="10"/>
  <c r="AM38" i="10" s="1"/>
  <c r="AE38" i="10"/>
  <c r="AG35" i="10"/>
  <c r="AI35" i="10" s="1"/>
  <c r="AM35" i="10" s="1"/>
  <c r="AI216" i="10"/>
  <c r="AM216" i="10" s="1"/>
  <c r="AI210" i="10"/>
  <c r="AM210" i="10" s="1"/>
  <c r="AI198" i="10"/>
  <c r="AM198" i="10" s="1"/>
  <c r="AI192" i="10"/>
  <c r="AM192" i="10" s="1"/>
  <c r="AI185" i="10"/>
  <c r="AM185" i="10" s="1"/>
  <c r="AE103" i="10"/>
  <c r="AG103" i="10"/>
  <c r="AI103" i="10" s="1"/>
  <c r="AM103" i="10" s="1"/>
  <c r="AE117" i="10"/>
  <c r="AG117" i="10"/>
  <c r="AI117" i="10" s="1"/>
  <c r="AM117" i="10" s="1"/>
  <c r="AE218" i="10"/>
  <c r="AF218" i="10"/>
  <c r="AI218" i="10" s="1"/>
  <c r="AM218" i="10" s="1"/>
  <c r="AE210" i="10"/>
  <c r="AE207" i="10"/>
  <c r="AG207" i="10"/>
  <c r="AI207" i="10" s="1"/>
  <c r="AM207" i="10" s="1"/>
  <c r="AE202" i="10"/>
  <c r="AF202" i="10"/>
  <c r="AI202" i="10" s="1"/>
  <c r="AM202" i="10" s="1"/>
  <c r="AE199" i="10"/>
  <c r="AG199" i="10"/>
  <c r="AI199" i="10" s="1"/>
  <c r="AM199" i="10" s="1"/>
  <c r="AE194" i="10"/>
  <c r="AE191" i="10"/>
  <c r="AE186" i="10"/>
  <c r="AF186" i="10"/>
  <c r="AI186" i="10" s="1"/>
  <c r="AM186" i="10" s="1"/>
  <c r="AE183" i="10"/>
  <c r="AG183" i="10"/>
  <c r="AI183" i="10" s="1"/>
  <c r="AM183" i="10" s="1"/>
  <c r="AE178" i="10"/>
  <c r="AE175" i="10"/>
  <c r="AE170" i="10"/>
  <c r="AF170" i="10"/>
  <c r="AI170" i="10" s="1"/>
  <c r="AM170" i="10" s="1"/>
  <c r="AE167" i="10"/>
  <c r="AG167" i="10"/>
  <c r="AI167" i="10" s="1"/>
  <c r="AM167" i="10" s="1"/>
  <c r="AE163" i="10"/>
  <c r="AE153" i="10"/>
  <c r="AE156" i="10"/>
  <c r="AF156" i="10"/>
  <c r="AI156" i="10" s="1"/>
  <c r="AM156" i="10" s="1"/>
  <c r="AE146" i="10"/>
  <c r="AG146" i="10"/>
  <c r="AI146" i="10" s="1"/>
  <c r="AM146" i="10" s="1"/>
  <c r="AE147" i="10"/>
  <c r="AF147" i="10"/>
  <c r="AI147" i="10" s="1"/>
  <c r="AM147" i="10" s="1"/>
  <c r="AE143" i="10"/>
  <c r="AG143" i="10"/>
  <c r="AI143" i="10" s="1"/>
  <c r="AM143" i="10" s="1"/>
  <c r="AE138" i="10"/>
  <c r="AF138" i="10"/>
  <c r="AI138" i="10" s="1"/>
  <c r="AM138" i="10" s="1"/>
  <c r="AE135" i="10"/>
  <c r="AG135" i="10"/>
  <c r="AI135" i="10" s="1"/>
  <c r="AM135" i="10" s="1"/>
  <c r="AE130" i="10"/>
  <c r="AE127" i="10"/>
  <c r="AE122" i="10"/>
  <c r="AF122" i="10"/>
  <c r="AI122" i="10" s="1"/>
  <c r="AM122" i="10" s="1"/>
  <c r="AE119" i="10"/>
  <c r="AG119" i="10"/>
  <c r="AI119" i="10" s="1"/>
  <c r="AM119" i="10" s="1"/>
  <c r="AE115" i="10"/>
  <c r="AE110" i="10"/>
  <c r="AF110" i="10"/>
  <c r="AI110" i="10" s="1"/>
  <c r="AM110" i="10" s="1"/>
  <c r="AE107" i="10"/>
  <c r="AG107" i="10"/>
  <c r="AI107" i="10" s="1"/>
  <c r="AM107" i="10" s="1"/>
  <c r="AE88" i="10"/>
  <c r="AF88" i="10"/>
  <c r="AI88" i="10" s="1"/>
  <c r="AM88" i="10" s="1"/>
  <c r="AF50" i="10"/>
  <c r="AI50" i="10" s="1"/>
  <c r="AM50" i="10" s="1"/>
  <c r="AE50" i="10"/>
  <c r="AE47" i="10"/>
  <c r="AG47" i="10"/>
  <c r="AI47" i="10" s="1"/>
  <c r="AM47" i="10" s="1"/>
  <c r="AG215" i="10"/>
  <c r="AI215" i="10" s="1"/>
  <c r="AM215" i="10" s="1"/>
  <c r="AG203" i="10"/>
  <c r="AI203" i="10" s="1"/>
  <c r="AM203" i="10" s="1"/>
  <c r="AF178" i="10"/>
  <c r="AI178" i="10" s="1"/>
  <c r="AM178" i="10" s="1"/>
  <c r="AG127" i="10"/>
  <c r="AI127" i="10" s="1"/>
  <c r="AM127" i="10" s="1"/>
  <c r="AI191" i="10"/>
  <c r="AM191" i="10" s="1"/>
  <c r="AI153" i="10"/>
  <c r="AM153" i="10" s="1"/>
  <c r="AI100" i="10"/>
  <c r="AM100" i="10" s="1"/>
  <c r="AE87" i="10"/>
  <c r="AG87" i="10"/>
  <c r="AI87" i="10" s="1"/>
  <c r="AM87" i="10" s="1"/>
  <c r="AE82" i="10"/>
  <c r="AG80" i="10"/>
  <c r="AI80" i="10" s="1"/>
  <c r="AM80" i="10" s="1"/>
  <c r="AE80" i="10"/>
  <c r="AE57" i="10"/>
  <c r="AG57" i="10"/>
  <c r="AI57" i="10" s="1"/>
  <c r="AM57" i="10" s="1"/>
  <c r="AE20" i="10"/>
  <c r="AF20" i="10"/>
  <c r="AI20" i="10" s="1"/>
  <c r="AM20" i="10" s="1"/>
  <c r="AE17" i="10"/>
  <c r="AG17" i="10"/>
  <c r="AI17" i="10" s="1"/>
  <c r="AM17" i="10" s="1"/>
  <c r="AI91" i="10"/>
  <c r="AM91" i="10" s="1"/>
  <c r="AE220" i="10"/>
  <c r="AI220" i="10"/>
  <c r="AM220" i="10" s="1"/>
  <c r="AE217" i="10"/>
  <c r="AG217" i="10"/>
  <c r="AI217" i="10" s="1"/>
  <c r="AM217" i="10" s="1"/>
  <c r="AE212" i="10"/>
  <c r="AF212" i="10"/>
  <c r="AI212" i="10" s="1"/>
  <c r="AM212" i="10" s="1"/>
  <c r="AE209" i="10"/>
  <c r="AG209" i="10"/>
  <c r="AI209" i="10" s="1"/>
  <c r="AM209" i="10" s="1"/>
  <c r="AE204" i="10"/>
  <c r="AF204" i="10"/>
  <c r="AI204" i="10" s="1"/>
  <c r="AM204" i="10" s="1"/>
  <c r="AE201" i="10"/>
  <c r="AG201" i="10"/>
  <c r="AI201" i="10" s="1"/>
  <c r="AM201" i="10" s="1"/>
  <c r="AE196" i="10"/>
  <c r="AF196" i="10"/>
  <c r="AI196" i="10" s="1"/>
  <c r="AM196" i="10" s="1"/>
  <c r="AE193" i="10"/>
  <c r="AG193" i="10"/>
  <c r="AI193" i="10" s="1"/>
  <c r="AM193" i="10" s="1"/>
  <c r="AE188" i="10"/>
  <c r="AE185" i="10"/>
  <c r="AE180" i="10"/>
  <c r="AF180" i="10"/>
  <c r="AI180" i="10" s="1"/>
  <c r="AM180" i="10" s="1"/>
  <c r="AE177" i="10"/>
  <c r="AG177" i="10"/>
  <c r="AI177" i="10" s="1"/>
  <c r="AM177" i="10" s="1"/>
  <c r="AE172" i="10"/>
  <c r="AE169" i="10"/>
  <c r="AG169" i="10"/>
  <c r="AI169" i="10" s="1"/>
  <c r="AM169" i="10" s="1"/>
  <c r="AE152" i="10"/>
  <c r="AF152" i="10"/>
  <c r="AI152" i="10" s="1"/>
  <c r="AM152" i="10" s="1"/>
  <c r="AE162" i="10"/>
  <c r="AG162" i="10"/>
  <c r="AI162" i="10" s="1"/>
  <c r="AM162" i="10" s="1"/>
  <c r="AE158" i="10"/>
  <c r="AF158" i="10"/>
  <c r="AI158" i="10" s="1"/>
  <c r="AM158" i="10" s="1"/>
  <c r="AE155" i="10"/>
  <c r="AG155" i="10"/>
  <c r="AI155" i="10" s="1"/>
  <c r="AM155" i="10" s="1"/>
  <c r="AE148" i="10"/>
  <c r="AF148" i="10"/>
  <c r="AI148" i="10" s="1"/>
  <c r="AM148" i="10" s="1"/>
  <c r="AE145" i="10"/>
  <c r="AG145" i="10"/>
  <c r="AI145" i="10" s="1"/>
  <c r="AM145" i="10" s="1"/>
  <c r="AE140" i="10"/>
  <c r="AF140" i="10"/>
  <c r="AI140" i="10" s="1"/>
  <c r="AM140" i="10" s="1"/>
  <c r="AE137" i="10"/>
  <c r="AG137" i="10"/>
  <c r="AI137" i="10" s="1"/>
  <c r="AM137" i="10" s="1"/>
  <c r="AE132" i="10"/>
  <c r="AF132" i="10"/>
  <c r="AI132" i="10" s="1"/>
  <c r="AM132" i="10" s="1"/>
  <c r="AE129" i="10"/>
  <c r="AG129" i="10"/>
  <c r="AI129" i="10" s="1"/>
  <c r="AM129" i="10" s="1"/>
  <c r="AE124" i="10"/>
  <c r="AF124" i="10"/>
  <c r="AI124" i="10" s="1"/>
  <c r="AM124" i="10" s="1"/>
  <c r="AE121" i="10"/>
  <c r="AG121" i="10"/>
  <c r="AI121" i="10" s="1"/>
  <c r="AM121" i="10" s="1"/>
  <c r="AI112" i="10"/>
  <c r="AM112" i="10" s="1"/>
  <c r="AE109" i="10"/>
  <c r="AG109" i="10"/>
  <c r="AI109" i="10" s="1"/>
  <c r="AM109" i="10" s="1"/>
  <c r="AF92" i="10"/>
  <c r="AI92" i="10" s="1"/>
  <c r="AM92" i="10" s="1"/>
  <c r="AE92" i="10"/>
  <c r="AE89" i="10"/>
  <c r="AG89" i="10"/>
  <c r="AI89" i="10" s="1"/>
  <c r="AM89" i="10" s="1"/>
  <c r="AE84" i="10"/>
  <c r="AE77" i="10"/>
  <c r="AG77" i="10"/>
  <c r="AI77" i="10" s="1"/>
  <c r="AM77" i="10" s="1"/>
  <c r="AF62" i="10"/>
  <c r="AI62" i="10" s="1"/>
  <c r="AM62" i="10" s="1"/>
  <c r="AE62" i="10"/>
  <c r="AE52" i="10"/>
  <c r="AF52" i="10"/>
  <c r="AI52" i="10" s="1"/>
  <c r="AM52" i="10" s="1"/>
  <c r="AE49" i="10"/>
  <c r="AG49" i="10"/>
  <c r="AI49" i="10" s="1"/>
  <c r="AM49" i="10" s="1"/>
  <c r="AE29" i="10"/>
  <c r="AG29" i="10"/>
  <c r="AI29" i="10" s="1"/>
  <c r="AM29" i="10" s="1"/>
  <c r="AE24" i="10"/>
  <c r="AI78" i="10"/>
  <c r="AM78" i="10" s="1"/>
  <c r="AG64" i="10"/>
  <c r="AI64" i="10" s="1"/>
  <c r="AM64" i="10" s="1"/>
  <c r="AE64" i="10"/>
  <c r="AF34" i="10"/>
  <c r="AI34" i="10" s="1"/>
  <c r="AM34" i="10" s="1"/>
  <c r="AE34" i="10"/>
  <c r="AE31" i="10"/>
  <c r="AG31" i="10"/>
  <c r="AI31" i="10" s="1"/>
  <c r="AM31" i="10" s="1"/>
  <c r="AE26" i="10"/>
  <c r="AI22" i="10"/>
  <c r="AM22" i="10" s="1"/>
  <c r="AE19" i="10"/>
  <c r="AG19" i="10"/>
  <c r="AI19" i="10" s="1"/>
  <c r="AM19" i="10" s="1"/>
  <c r="AE219" i="10"/>
  <c r="AG219" i="10"/>
  <c r="AI219" i="10" s="1"/>
  <c r="AM219" i="10" s="1"/>
  <c r="AE214" i="10"/>
  <c r="AF214" i="10"/>
  <c r="AI214" i="10" s="1"/>
  <c r="AM214" i="10" s="1"/>
  <c r="AE211" i="10"/>
  <c r="AG211" i="10"/>
  <c r="AI211" i="10" s="1"/>
  <c r="AM211" i="10" s="1"/>
  <c r="AE206" i="10"/>
  <c r="AI116" i="10"/>
  <c r="AM116" i="10" s="1"/>
  <c r="AI106" i="10"/>
  <c r="AM106" i="10" s="1"/>
  <c r="AE94" i="10"/>
  <c r="AF94" i="10"/>
  <c r="AI94" i="10" s="1"/>
  <c r="AM94" i="10" s="1"/>
  <c r="AE91" i="10"/>
  <c r="AI82" i="10"/>
  <c r="AM82" i="10" s="1"/>
  <c r="AI74" i="10"/>
  <c r="AM74" i="10" s="1"/>
  <c r="AE61" i="10"/>
  <c r="AG61" i="10"/>
  <c r="AI61" i="10" s="1"/>
  <c r="AM61" i="10" s="1"/>
  <c r="AE54" i="10"/>
  <c r="AF54" i="10"/>
  <c r="AI54" i="10" s="1"/>
  <c r="AM54" i="10" s="1"/>
  <c r="AI46" i="10"/>
  <c r="AM46" i="10" s="1"/>
  <c r="AE28" i="10"/>
  <c r="AF188" i="10"/>
  <c r="AI188" i="10" s="1"/>
  <c r="AM188" i="10" s="1"/>
  <c r="AI40" i="10"/>
  <c r="AM40" i="10" s="1"/>
  <c r="AE106" i="10"/>
  <c r="AE95" i="10"/>
  <c r="AE90" i="10"/>
  <c r="AI84" i="10"/>
  <c r="AM84" i="10" s="1"/>
  <c r="AE78" i="10"/>
  <c r="AE74" i="10"/>
  <c r="AF70" i="10"/>
  <c r="AI70" i="10" s="1"/>
  <c r="AM70" i="10" s="1"/>
  <c r="AE70" i="10"/>
  <c r="AE65" i="10"/>
  <c r="AG65" i="10"/>
  <c r="AI65" i="10" s="1"/>
  <c r="AM65" i="10" s="1"/>
  <c r="AE51" i="10"/>
  <c r="AE46" i="10"/>
  <c r="AE37" i="10"/>
  <c r="AE32" i="10"/>
  <c r="AG187" i="10"/>
  <c r="AI187" i="10" s="1"/>
  <c r="AM187" i="10" s="1"/>
  <c r="AG171" i="10"/>
  <c r="AI171" i="10" s="1"/>
  <c r="AM171" i="10" s="1"/>
  <c r="AF168" i="10"/>
  <c r="AI168" i="10" s="1"/>
  <c r="AM168" i="10" s="1"/>
  <c r="AG157" i="10"/>
  <c r="AI157" i="10" s="1"/>
  <c r="AM157" i="10" s="1"/>
  <c r="AG139" i="10"/>
  <c r="AI139" i="10" s="1"/>
  <c r="AM139" i="10" s="1"/>
  <c r="AF136" i="10"/>
  <c r="AI136" i="10" s="1"/>
  <c r="AM136" i="10" s="1"/>
  <c r="AF120" i="10"/>
  <c r="AI120" i="10" s="1"/>
  <c r="AM120" i="10" s="1"/>
  <c r="AG81" i="10"/>
  <c r="AI81" i="10" s="1"/>
  <c r="AM81" i="10" s="1"/>
  <c r="AE198" i="10"/>
  <c r="AE190" i="10"/>
  <c r="AE182" i="10"/>
  <c r="AE174" i="10"/>
  <c r="AE166" i="10"/>
  <c r="AF166" i="10"/>
  <c r="AI166" i="10" s="1"/>
  <c r="AM166" i="10" s="1"/>
  <c r="AE160" i="10"/>
  <c r="AE151" i="10"/>
  <c r="AE142" i="10"/>
  <c r="AE134" i="10"/>
  <c r="AF134" i="10"/>
  <c r="AI134" i="10" s="1"/>
  <c r="AM134" i="10" s="1"/>
  <c r="AE126" i="10"/>
  <c r="AI102" i="10"/>
  <c r="AM102" i="10" s="1"/>
  <c r="AE97" i="10"/>
  <c r="AG97" i="10"/>
  <c r="AI97" i="10" s="1"/>
  <c r="AM97" i="10" s="1"/>
  <c r="AI95" i="10"/>
  <c r="AM95" i="10" s="1"/>
  <c r="AE67" i="10"/>
  <c r="AG67" i="10"/>
  <c r="AI67" i="10" s="1"/>
  <c r="AM67" i="10" s="1"/>
  <c r="AE53" i="10"/>
  <c r="AG53" i="10"/>
  <c r="AI53" i="10" s="1"/>
  <c r="AM53" i="10" s="1"/>
  <c r="AE48" i="10"/>
  <c r="AI28" i="10"/>
  <c r="AM28" i="10" s="1"/>
  <c r="AE23" i="10"/>
  <c r="AG23" i="10"/>
  <c r="AI23" i="10" s="1"/>
  <c r="AM23" i="10" s="1"/>
  <c r="AF190" i="10"/>
  <c r="AI190" i="10" s="1"/>
  <c r="AM190" i="10" s="1"/>
  <c r="AF184" i="10"/>
  <c r="AF126" i="10"/>
  <c r="AI126" i="10" s="1"/>
  <c r="AM126" i="10" s="1"/>
  <c r="AI118" i="10"/>
  <c r="AM118" i="10" s="1"/>
  <c r="AE113" i="10"/>
  <c r="AI104" i="10"/>
  <c r="AM104" i="10" s="1"/>
  <c r="AE99" i="10"/>
  <c r="AE83" i="10"/>
  <c r="AE69" i="10"/>
  <c r="AE39" i="10"/>
  <c r="AG39" i="10"/>
  <c r="AI39" i="10" s="1"/>
  <c r="AM39" i="10" s="1"/>
  <c r="AE25" i="10"/>
  <c r="AG25" i="10"/>
  <c r="AI25" i="10" s="1"/>
  <c r="AM25" i="10" s="1"/>
  <c r="AF174" i="10"/>
  <c r="AI174" i="10" s="1"/>
  <c r="AM174" i="10" s="1"/>
  <c r="AF160" i="10"/>
  <c r="AI160" i="10" s="1"/>
  <c r="AM160" i="10" s="1"/>
  <c r="AF142" i="10"/>
  <c r="AI142" i="10" s="1"/>
  <c r="AM142" i="10" s="1"/>
  <c r="AE200" i="10"/>
  <c r="AE197" i="10"/>
  <c r="AG197" i="10"/>
  <c r="AI197" i="10" s="1"/>
  <c r="AM197" i="10" s="1"/>
  <c r="AE192" i="10"/>
  <c r="AE189" i="10"/>
  <c r="AE181" i="10"/>
  <c r="AE176" i="10"/>
  <c r="AF176" i="10"/>
  <c r="AI176" i="10" s="1"/>
  <c r="AM176" i="10" s="1"/>
  <c r="AE173" i="10"/>
  <c r="AE165" i="10"/>
  <c r="AE159" i="10"/>
  <c r="AE154" i="10"/>
  <c r="AF154" i="10"/>
  <c r="AI154" i="10" s="1"/>
  <c r="AM154" i="10" s="1"/>
  <c r="AE150" i="10"/>
  <c r="AE144" i="10"/>
  <c r="AF144" i="10"/>
  <c r="AI144" i="10" s="1"/>
  <c r="AM144" i="10" s="1"/>
  <c r="AE141" i="10"/>
  <c r="AE133" i="10"/>
  <c r="AE125" i="10"/>
  <c r="AE114" i="10"/>
  <c r="AG114" i="10"/>
  <c r="AI114" i="10" s="1"/>
  <c r="AM114" i="10" s="1"/>
  <c r="AE101" i="10"/>
  <c r="AI90" i="10"/>
  <c r="AM90" i="10" s="1"/>
  <c r="AE85" i="10"/>
  <c r="AE55" i="10"/>
  <c r="AG55" i="10"/>
  <c r="AI55" i="10" s="1"/>
  <c r="AM55" i="10" s="1"/>
  <c r="AG195" i="10"/>
  <c r="AI195" i="10" s="1"/>
  <c r="AM195" i="10" s="1"/>
  <c r="AG189" i="10"/>
  <c r="AI189" i="10" s="1"/>
  <c r="AM189" i="10" s="1"/>
  <c r="AG173" i="10"/>
  <c r="AI173" i="10" s="1"/>
  <c r="AM173" i="10" s="1"/>
  <c r="AG159" i="10"/>
  <c r="AI159" i="10" s="1"/>
  <c r="AM159" i="10" s="1"/>
  <c r="AG141" i="10"/>
  <c r="AI141" i="10" s="1"/>
  <c r="AM141" i="10" s="1"/>
  <c r="AG131" i="10"/>
  <c r="AI131" i="10" s="1"/>
  <c r="AM131" i="10" s="1"/>
  <c r="AG125" i="10"/>
  <c r="AI125" i="10" s="1"/>
  <c r="AM125" i="10" s="1"/>
  <c r="AG99" i="10"/>
  <c r="AI99" i="10" s="1"/>
  <c r="AM99" i="10" s="1"/>
  <c r="AG83" i="10"/>
  <c r="AI83" i="10" s="1"/>
  <c r="AM83" i="10" s="1"/>
  <c r="AG51" i="10"/>
  <c r="AI51" i="10" s="1"/>
  <c r="AM51" i="10" s="1"/>
  <c r="AI32" i="10"/>
  <c r="AM32" i="10" s="1"/>
  <c r="AI37" i="10"/>
  <c r="AM37" i="10" s="1"/>
  <c r="AI165" i="10"/>
  <c r="AM165" i="10" s="1"/>
  <c r="AI133" i="10"/>
  <c r="AM133" i="10" s="1"/>
  <c r="AI115" i="10"/>
  <c r="AM115" i="10" s="1"/>
  <c r="AI101" i="10"/>
  <c r="AM101" i="10" s="1"/>
  <c r="AI85" i="10"/>
  <c r="AM85" i="10" s="1"/>
  <c r="AI27" i="10"/>
  <c r="AM27" i="10" s="1"/>
  <c r="AE75" i="10"/>
  <c r="AE59" i="10"/>
  <c r="AI48" i="10"/>
  <c r="AM48" i="10" s="1"/>
  <c r="AE43" i="10"/>
  <c r="AE27" i="10"/>
  <c r="AI182" i="10"/>
  <c r="AM182" i="10" s="1"/>
  <c r="AI151" i="10"/>
  <c r="AM151" i="10" s="1"/>
  <c r="AJ223" i="10" l="1"/>
  <c r="AJ240" i="10" s="1"/>
  <c r="AI184" i="10"/>
  <c r="AM184" i="10" s="1"/>
  <c r="AF221" i="10"/>
  <c r="AF223" i="10" s="1"/>
  <c r="AF240" i="10" s="1"/>
  <c r="AE221" i="10"/>
  <c r="AE223" i="10" s="1"/>
  <c r="AE240" i="10" s="1"/>
  <c r="AG221" i="10"/>
  <c r="AG223" i="10" s="1"/>
  <c r="AG240" i="10" s="1"/>
  <c r="AI223" i="10" l="1"/>
  <c r="AI240" i="10" s="1"/>
  <c r="AM16" i="10"/>
  <c r="AM221" i="10" s="1"/>
  <c r="AM223" i="10" s="1"/>
  <c r="AM240" i="10" s="1"/>
  <c r="AI221" i="10"/>
</calcChain>
</file>

<file path=xl/sharedStrings.xml><?xml version="1.0" encoding="utf-8"?>
<sst xmlns="http://schemas.openxmlformats.org/spreadsheetml/2006/main" count="2475" uniqueCount="1039">
  <si>
    <t>SECTOR</t>
  </si>
  <si>
    <t>PLIEGO</t>
  </si>
  <si>
    <t>UNIDAD EJECUTORA</t>
  </si>
  <si>
    <t>REGIMEN LABORAL</t>
  </si>
  <si>
    <t>GRUPO OCUPACIONAL</t>
  </si>
  <si>
    <t>APELLIDOS Y NOMBRES</t>
  </si>
  <si>
    <t>CARGO CAP</t>
  </si>
  <si>
    <t>EC</t>
  </si>
  <si>
    <t>TOTAL GENERAL</t>
  </si>
  <si>
    <t>OTROS</t>
  </si>
  <si>
    <t>DIRECCION</t>
  </si>
  <si>
    <t>RUBIO SANCHEZ ROXANA</t>
  </si>
  <si>
    <t>SP-AP</t>
  </si>
  <si>
    <t>ALVA CORONADO BERTHA DEL CARMEN</t>
  </si>
  <si>
    <t>SP-ES</t>
  </si>
  <si>
    <t>BIOLOGO I</t>
  </si>
  <si>
    <t>TECNICO/A EN ENFERMERIA I</t>
  </si>
  <si>
    <t>UNIDAD FUNCIONAL DE PERSONAL</t>
  </si>
  <si>
    <t>TECNICO ADMINISTRATIVO II</t>
  </si>
  <si>
    <t>UNIDAD FUNCIONAL DE ECONOMIA</t>
  </si>
  <si>
    <t>EXPERTO EN SISTEMA ADMINISTRATIVO II</t>
  </si>
  <si>
    <t>PAREDES REYES OLGA MAGUINA</t>
  </si>
  <si>
    <t>SP-EJ</t>
  </si>
  <si>
    <t>TECNICO ADMINISTRATIVO III</t>
  </si>
  <si>
    <t>VASQUEZ BUSTAMANTE CARMELA HAYDE</t>
  </si>
  <si>
    <t>STA</t>
  </si>
  <si>
    <t>IRIGOIN SANCHEZ FLOR ABELINDA</t>
  </si>
  <si>
    <t>GARCIA VASQUEZ MARUJA</t>
  </si>
  <si>
    <t>STB</t>
  </si>
  <si>
    <t>UNIDAD FUNCIONAL DE LOGISTICA</t>
  </si>
  <si>
    <t>BAUTISTA MESTANZA WILBERTO</t>
  </si>
  <si>
    <t>DELGADO NUNEZ GLORIA IRENE</t>
  </si>
  <si>
    <t xml:space="preserve">UNIDAD FUNCIONAL DE  SERVICIOS GENERALES Y MANTENIMIENTO </t>
  </si>
  <si>
    <t>ARTESANO IV</t>
  </si>
  <si>
    <t>LOZANO CRUZADO LEOPOLDO</t>
  </si>
  <si>
    <t>REGALADO RAFAEL GREGORIA</t>
  </si>
  <si>
    <t>STF</t>
  </si>
  <si>
    <t>RODRIGO BAUTISTA MELITON</t>
  </si>
  <si>
    <t>CAMPOS TARRILLO ROSAS</t>
  </si>
  <si>
    <t>TINGAL MEDINA LEOCADIO</t>
  </si>
  <si>
    <t>STC</t>
  </si>
  <si>
    <t>CARRANZA ESTELA MARIA MARINA</t>
  </si>
  <si>
    <t>GARCIA VASQUEZ YOVANA</t>
  </si>
  <si>
    <t>STE</t>
  </si>
  <si>
    <t>RUBIO MUÑOZ HUGO ALVARO</t>
  </si>
  <si>
    <t>IRIGOIN CABRERA CONSUELO ZULEMA</t>
  </si>
  <si>
    <t>RUBIO VASQUEZ BRENILDA YOLANDA</t>
  </si>
  <si>
    <t>VASQUEZ DE FERNANDEZ FELICITAS</t>
  </si>
  <si>
    <t>SAD</t>
  </si>
  <si>
    <t>OFICINA DE ESTADISTICA E INFORMATICA</t>
  </si>
  <si>
    <t>TECNICO EN ESTADISTICA II</t>
  </si>
  <si>
    <t>ROJAS MEDINA MARINA JESUS</t>
  </si>
  <si>
    <t>TECNICO EN ESTADISTICA I</t>
  </si>
  <si>
    <t>NUÑEZ CAMPOS EMELINA</t>
  </si>
  <si>
    <t>SECRETARIA II</t>
  </si>
  <si>
    <t>BRIONES DE HERNANDEZ MARIA NELA</t>
  </si>
  <si>
    <t>AUXILIAR EN ESTADISTICA I</t>
  </si>
  <si>
    <t>CABRERA CAMPOS VILMA</t>
  </si>
  <si>
    <t>SAC</t>
  </si>
  <si>
    <t>OFICINA DE SEGUROS</t>
  </si>
  <si>
    <t>ENFERMERA/O I</t>
  </si>
  <si>
    <t>DAVILA AGIP CINTHIA SOLEDAD</t>
  </si>
  <si>
    <t>ENF-10</t>
  </si>
  <si>
    <t xml:space="preserve">TECNICO/A EN ENFERMERIA I </t>
  </si>
  <si>
    <t>MEJIA GARCIA ZENAIDA</t>
  </si>
  <si>
    <t>VASQUEZ DIAZ JUANA</t>
  </si>
  <si>
    <t>CHAVEZ IRIGOIN JUANA</t>
  </si>
  <si>
    <t>TECNICO/A EN ENFERMERIA II</t>
  </si>
  <si>
    <t>VASQUEZ MARIN LEONCIO</t>
  </si>
  <si>
    <t>BENAVIDES CARRANZA SARA LUZ</t>
  </si>
  <si>
    <t>AUXILIAR EN ENFERMERIA I</t>
  </si>
  <si>
    <t>FERNANDEZ VASQUEZ LIDIA DEL SOCORRO</t>
  </si>
  <si>
    <t>SAF</t>
  </si>
  <si>
    <t>SERVICIO DE CONSULTA EXTERNA</t>
  </si>
  <si>
    <t>MEDICO I</t>
  </si>
  <si>
    <t>TORRES VERASTEGUI CIRO FERNANDO</t>
  </si>
  <si>
    <t>MC-1</t>
  </si>
  <si>
    <t>ORTIZ PERALTA HECTOR HERNAN</t>
  </si>
  <si>
    <t>GALVEZ SALDAÑA ANIBAL</t>
  </si>
  <si>
    <t>VERASTEGUI GALVEZ JUAN CARLOS</t>
  </si>
  <si>
    <t>TAFUR BARBOZA ESTHER DANNY</t>
  </si>
  <si>
    <t>TUESTA VILLACORTA WAGNER</t>
  </si>
  <si>
    <t>GONZALES ABANTO ADELINDA</t>
  </si>
  <si>
    <t>DIAZ BUSTAMANTE GLADIS</t>
  </si>
  <si>
    <t>RUBIO BUSTAMANTE MARIA ELIZABETH</t>
  </si>
  <si>
    <t>VARGAS CAMPOS ROSA VICTORIA</t>
  </si>
  <si>
    <t>OBSTETRA</t>
  </si>
  <si>
    <t>BUSTAMANTE LIVAQUE SHENY MARILIN</t>
  </si>
  <si>
    <t>OBS-I</t>
  </si>
  <si>
    <t>CAMPOS GONZALES SAIDA ELENA</t>
  </si>
  <si>
    <t>ICO CASTRO LISSET DE MARIA</t>
  </si>
  <si>
    <t>TÉCNICO EN ENFERMERIA I</t>
  </si>
  <si>
    <t>DAVILA RIMARACHIN MARIA LUCELINA</t>
  </si>
  <si>
    <t>DIAZ HOYOS MARIA JAQUELINY</t>
  </si>
  <si>
    <t>TÉCNICO EN ENFERMERIA II</t>
  </si>
  <si>
    <t>VASQUEZ SANCHEZ MERCEDES TALULA</t>
  </si>
  <si>
    <t>FARFAN SANCHEZ MARIA JESUS</t>
  </si>
  <si>
    <t>FERNANDEZ ANAYA MARIBEL</t>
  </si>
  <si>
    <t>URIARTE BURGA ARMANDINA</t>
  </si>
  <si>
    <t>VASQUEZ TAPIA MARIA LIDIA</t>
  </si>
  <si>
    <t>VASQUEZ GUEVARA CARLOS ARISTEDES</t>
  </si>
  <si>
    <t>AUXILIAR EN ENFERMERÍA I</t>
  </si>
  <si>
    <t>TANTAJULCA TIRADO ADELINA</t>
  </si>
  <si>
    <t>SALAZAR PERALTA SEGUNDO ELADIO</t>
  </si>
  <si>
    <t>SERVICIO DE HOSPITALIZACIÓN</t>
  </si>
  <si>
    <t>MÉDICO II</t>
  </si>
  <si>
    <t>ANTON ROJAS JOSE MANUEL</t>
  </si>
  <si>
    <t>MÉDICO I</t>
  </si>
  <si>
    <t>TARRILLO GARCIA HORZABEL</t>
  </si>
  <si>
    <t>BARBOZA ESTELA EDWIN</t>
  </si>
  <si>
    <t>ENF-11</t>
  </si>
  <si>
    <t>ACUÑA TAPIA LUCILA MARIBEL</t>
  </si>
  <si>
    <t>LOPEZ DE PERALES MARGARITA DEL ROCIO</t>
  </si>
  <si>
    <t>DEPARTAMENTO DE MEDICINA</t>
  </si>
  <si>
    <t>MÉDICO IV</t>
  </si>
  <si>
    <t>BUSTAMANTE CORONADO MANUEL JESUS</t>
  </si>
  <si>
    <t>MC-5</t>
  </si>
  <si>
    <t>PEREZ PEREZ ISABEL</t>
  </si>
  <si>
    <t xml:space="preserve">MÉDICO III </t>
  </si>
  <si>
    <t>TICLLA VASQUEZ JUAN WENCESLAO</t>
  </si>
  <si>
    <t>ENFERMERA/O IV</t>
  </si>
  <si>
    <t>CABRERA CAMPOS OSCAR</t>
  </si>
  <si>
    <t>ENF-14</t>
  </si>
  <si>
    <t>GUEVARA DE SERVAN DORIS ALICIA</t>
  </si>
  <si>
    <t>ENFERMERA/O II</t>
  </si>
  <si>
    <t>RIVERA YAURI CAROL ELENA</t>
  </si>
  <si>
    <t>ENF-12</t>
  </si>
  <si>
    <t>ALTAMIRANO CESPEDES LORENA CAROLINA</t>
  </si>
  <si>
    <t>SANCHEZ DELGADO ANTONIO</t>
  </si>
  <si>
    <t>TÉCNICO EN ENFERMERÍA II</t>
  </si>
  <si>
    <t>AGIP SANCHEZ MARIA ESTEFANIA</t>
  </si>
  <si>
    <t>IRIGOIN DE ALVARADO UMBELINA</t>
  </si>
  <si>
    <t>BURGA CIEZA IRMA</t>
  </si>
  <si>
    <t>DIAZ PEREZ SOLEDAD</t>
  </si>
  <si>
    <t>RODRIGO VDA. DE TANTALEAN GLORIA ESPERANZA</t>
  </si>
  <si>
    <t>LOPEZ CHAVEZ MAXIMILA</t>
  </si>
  <si>
    <t>SAB</t>
  </si>
  <si>
    <t>CAPURRO OSORIO JUANA VIOLETA</t>
  </si>
  <si>
    <t>DEPARTAMENTO DE CIRUGÍA</t>
  </si>
  <si>
    <t xml:space="preserve">MÉDICO II </t>
  </si>
  <si>
    <t>TARRILLO LOPEZ JIMMY GERARDO</t>
  </si>
  <si>
    <t>MÉDICO III</t>
  </si>
  <si>
    <t>FUSTAMANTE HUAMAN SEGUNDO ELISEO</t>
  </si>
  <si>
    <t>MC-3</t>
  </si>
  <si>
    <t>BUSTAMANTE PAREDES MARCO ANTONIO</t>
  </si>
  <si>
    <t>VASQUEZ DE RODRIGO NORA DEL PILAR</t>
  </si>
  <si>
    <t>BUSTAMANTE VASQUEZ ZORAIDA</t>
  </si>
  <si>
    <t>VERASTEGUI VASQUEZ IRMA MIRIAN</t>
  </si>
  <si>
    <t>FUSTAMANTE MESTANZA JESSYKA CONSUELO</t>
  </si>
  <si>
    <t>COLLANTES VIDARTE GLORIA MARIA</t>
  </si>
  <si>
    <t>SALDAÑA NUÑEZ HESMELDA YANIRA</t>
  </si>
  <si>
    <t>CHAVEZ ROJAS MARIA NILDA</t>
  </si>
  <si>
    <t>DIAZ DE ARRIBASPLATA JULIA YSABEL</t>
  </si>
  <si>
    <t>RIVERA VASQUEZ TERESA DE JESUS</t>
  </si>
  <si>
    <t>TÉCNICO SANITARIO I</t>
  </si>
  <si>
    <t>DELGADO CORONADO GILBERTO</t>
  </si>
  <si>
    <t>SERVICIO DE NEONATOLOGÍA</t>
  </si>
  <si>
    <t>MEDICO III</t>
  </si>
  <si>
    <t>MUÑOZ TARRILLO ANEIDA DEL PILAR</t>
  </si>
  <si>
    <t>ORTIZ RAMOS NILA YANET</t>
  </si>
  <si>
    <t>BENEL OLIVERA TEOFILO</t>
  </si>
  <si>
    <t>PERALTA BECERRA MARIBEL</t>
  </si>
  <si>
    <t>SERVICIO DE PEDIATRIA</t>
  </si>
  <si>
    <t>FLORES TOCTO MARIO ULVIN</t>
  </si>
  <si>
    <t>GALLARDO BUENO JULIO LEONCIO</t>
  </si>
  <si>
    <t>MERINO MARIN JENNY ELIZABETH</t>
  </si>
  <si>
    <t>RAMOS TARRILLO ELISA</t>
  </si>
  <si>
    <t>CORONADO BARBOZA ANA LISBETH</t>
  </si>
  <si>
    <t>RIVERA LINARES ELISA ELIZABETH</t>
  </si>
  <si>
    <t>MUÑOZ DE SANCHEZ ROSA BRENILDA</t>
  </si>
  <si>
    <t>LOAYZA POZADA ROSA MARIA</t>
  </si>
  <si>
    <t>VELARDE MOSTACERO NEDA RICARDINA</t>
  </si>
  <si>
    <t>PEREZ DE MUÑOZ LIDIA</t>
  </si>
  <si>
    <t>SERVICIO DE GINECOLOGIA</t>
  </si>
  <si>
    <t>LOPEZ RAMOS PEDRO RAUL</t>
  </si>
  <si>
    <t>GONZALES RAMIREZ MARCO WALTER</t>
  </si>
  <si>
    <t>MEDICO IV</t>
  </si>
  <si>
    <t>CAMARA GONZALES DOUGLAS ARTURO</t>
  </si>
  <si>
    <t>SERVICIO DE OBSTETRICIA</t>
  </si>
  <si>
    <t>SANCHEZ MORALES MARIA CONSUELO</t>
  </si>
  <si>
    <t>OBS-V</t>
  </si>
  <si>
    <t>FARFAN PUELLES WILBERT JOSE</t>
  </si>
  <si>
    <t>FELIPA PISFIL JESSICA ELIZABETH</t>
  </si>
  <si>
    <t>LOZANO VASQUEZ GLADYS CRISTEL</t>
  </si>
  <si>
    <t>MONTEZA PERALTA ELVA</t>
  </si>
  <si>
    <t>VASQUEZ RUIZ IMELDA BERTILA</t>
  </si>
  <si>
    <t>ROJAS FERNANDEZ ANTUANET</t>
  </si>
  <si>
    <t>SANCHEZ DIAZ GLADYS</t>
  </si>
  <si>
    <t>IDROGO VASQUEZ MARIA ANITA</t>
  </si>
  <si>
    <t>BAUTISTA TICLLA MARIA DEL ROSARIO</t>
  </si>
  <si>
    <t>ANASCO CRUZADO JANET DEL ROSARIO</t>
  </si>
  <si>
    <t>OBS-II</t>
  </si>
  <si>
    <t>ALARCON BUSTAMANTE SILVIA RENE</t>
  </si>
  <si>
    <t>IDROGO DIAZ MARIA MAGDALENA</t>
  </si>
  <si>
    <t>FERNANDEZ HERRERA ROSA BETTY</t>
  </si>
  <si>
    <t>ALARCON BUSTAMANTE ROSA ISMENIA</t>
  </si>
  <si>
    <t>DIAZ VASQUEZ AMERICA</t>
  </si>
  <si>
    <t>DIAZ VASQUEZ LUZMILA ELCIRA</t>
  </si>
  <si>
    <t>TAFUR FERNANDEZ ROSA ELVA</t>
  </si>
  <si>
    <t>DELGADO IRIGOIN CHARITO MARISOL</t>
  </si>
  <si>
    <t>TECNICO SANITARIO I</t>
  </si>
  <si>
    <t>BARBOZA CARRANZA HILDA</t>
  </si>
  <si>
    <t>DEPARTAMENTO DE ODONTOESTOMATOLOGIA</t>
  </si>
  <si>
    <t>CIRUJANO DENTISTA I</t>
  </si>
  <si>
    <t>BARRETO PASTRANA HUBER LUIS</t>
  </si>
  <si>
    <t>CD-V</t>
  </si>
  <si>
    <t>CABANILLAS SALDAÑA NAPOLEON OLIVERIO</t>
  </si>
  <si>
    <t>DEPARTAMENTO DE ENFERMERIA</t>
  </si>
  <si>
    <t>OLAZABAL SALDANA ORLANDO CESAR</t>
  </si>
  <si>
    <t>DEPARTAMENTO DE EMERGENCIA Y CUIDADOS CRITICOS</t>
  </si>
  <si>
    <t>LLAMO ORREGO JOSE LUIS</t>
  </si>
  <si>
    <t>CUEVA CASAS CARLOS</t>
  </si>
  <si>
    <t>VALLEJO BARBOZA GUSTAVO ADOLFO</t>
  </si>
  <si>
    <t>DIAZ TANTALEAN FAUSTO</t>
  </si>
  <si>
    <t>PEREZ CADENILLAS ROSA MARIA</t>
  </si>
  <si>
    <t>MEDINA VASQUEZ CARLOS</t>
  </si>
  <si>
    <t>ENF-13</t>
  </si>
  <si>
    <t>HUAMAN QUIÑA SALOMON</t>
  </si>
  <si>
    <t>CUBAS IRIGOIN MARILU</t>
  </si>
  <si>
    <t>DIAZ RODRIGO ANA LEYDI</t>
  </si>
  <si>
    <t>MAQUERA MAQUERA RUFINA</t>
  </si>
  <si>
    <t>ARRASCUE HERNANDEZ MONICA VANESSA</t>
  </si>
  <si>
    <t>IPARRAGUIRRE LOPEZ CARMEN ALICIA</t>
  </si>
  <si>
    <t>IBAÑEZ ROLDAN CECILIA</t>
  </si>
  <si>
    <t>IDROGO IDROGO MARIA ELISA</t>
  </si>
  <si>
    <t>TARRILLO LOPEZ RUBI ELIZABETH</t>
  </si>
  <si>
    <t>ROJAS PADILLA DELICIA DEL CARMEN</t>
  </si>
  <si>
    <t>DIAZ CORONEL MARIA ITILA</t>
  </si>
  <si>
    <t>CAMPOS ALARCON ANCELMO</t>
  </si>
  <si>
    <t>ROJAS OLANO CATALINO</t>
  </si>
  <si>
    <t>FERNANDEZ RODRIGUEZ ROBERTO</t>
  </si>
  <si>
    <t>SANCHEZ GALVEZ RAYMUNDO</t>
  </si>
  <si>
    <t>DIAZ RUIZ JORGE</t>
  </si>
  <si>
    <t>PERALTA CAMPOS HERMIS</t>
  </si>
  <si>
    <t>GUEVARA DAVILA MARGARITA</t>
  </si>
  <si>
    <t>PERALTA CAMPOS WILMER</t>
  </si>
  <si>
    <t>BARBOZA GALVEZ MARIA ROXANA</t>
  </si>
  <si>
    <t>PEREZ SANCHEZ NAPO LEON</t>
  </si>
  <si>
    <t>GALVEZ LOBATO JHON FREDIS</t>
  </si>
  <si>
    <t>SANCHEZ FERNANDEZ HENRRY LENY</t>
  </si>
  <si>
    <t>CHAFLOQUE ALARCON MARCO ANTONIO</t>
  </si>
  <si>
    <t>VALLEJOS YRIGOIN FELIX GILMER</t>
  </si>
  <si>
    <t>PILOTO DE AMBULANCIA</t>
  </si>
  <si>
    <t>ESTELA RUBIO JOSE EMILIO</t>
  </si>
  <si>
    <t>MEJIA MEJIA EDWIN</t>
  </si>
  <si>
    <t>TAFUR CABRERA JOSE ANIBAL</t>
  </si>
  <si>
    <t>CAMPOS ALARCON EVELIO</t>
  </si>
  <si>
    <t>RIMARACHIN ORTIZ JORGE LUIS</t>
  </si>
  <si>
    <t>DEPARTAMENTO DE ANESTESIOLOGIA Y CENTRO QUIRURGICO</t>
  </si>
  <si>
    <t>ROMERO ATALAYA JESUS VICTORIA</t>
  </si>
  <si>
    <t>MUNDACA CONSTANTINO NELY ESPERANZA</t>
  </si>
  <si>
    <t>GAMONAL DAVILA MARIA OLIVA</t>
  </si>
  <si>
    <t>COLLAZOS ARRASCUE JUDITH DEL MILAGRO</t>
  </si>
  <si>
    <t>DEPARTAMENTO DE PATOLOGIA CLINICA Y ANATOMIA PATOLOGICA</t>
  </si>
  <si>
    <t>TECNICO EN LABORATORIO I</t>
  </si>
  <si>
    <t>TAFUR CAMPOS MARCOS</t>
  </si>
  <si>
    <t>SERVICIO DE PATOLOGIA CLINICA</t>
  </si>
  <si>
    <t>RAFAEL VASQUEZ CARMELA</t>
  </si>
  <si>
    <t>SERVICIO DE ANATOMIA PATOLOGICA</t>
  </si>
  <si>
    <t>CAYOTOPA CHAVARRY HILDA SULEMA</t>
  </si>
  <si>
    <t>SERVICIO DE HEMOTERAPIA Y BANCO DE SANGRE</t>
  </si>
  <si>
    <t>ACUÑA MENDOZA VICTORIA</t>
  </si>
  <si>
    <t>OPS-IV</t>
  </si>
  <si>
    <t>GONZALES POSITO JAIME NOLBERTO</t>
  </si>
  <si>
    <t>OPS-VIII</t>
  </si>
  <si>
    <t>PEREZ DIAZ SEGUNDO TOMAS</t>
  </si>
  <si>
    <t>ASISTENTE SERVICIOS DE SALUD I</t>
  </si>
  <si>
    <t>AGUILAR ROJAS ROSA ELIZABETH</t>
  </si>
  <si>
    <t>OPS-VI</t>
  </si>
  <si>
    <t>ESPINOZA DIAZ OLGA ROSA</t>
  </si>
  <si>
    <t>DEPARTAMENTO DE DIAGNOSTICO POR IMÁGENES</t>
  </si>
  <si>
    <t>TORRES TENORIO JUANA DE LA CRUZ</t>
  </si>
  <si>
    <t>ZAMORA NUÑEZ ARACELI</t>
  </si>
  <si>
    <t>DEPARTAMENTO DE MEDICINA FISICA Y REHABILITACION</t>
  </si>
  <si>
    <t>TECNOLOGO MEDICO</t>
  </si>
  <si>
    <t>HERRERA CAYAO JULIO CESAR</t>
  </si>
  <si>
    <t>SERVICIO DE NUTRICION Y DIETETICA</t>
  </si>
  <si>
    <t>NUTRICIONISTA I</t>
  </si>
  <si>
    <t>CAMPOS MARIN AMADA ROSALINA</t>
  </si>
  <si>
    <t>SALAZAR DIAZ GLADYS VIOLETA</t>
  </si>
  <si>
    <t>VASQUEZ BUSTAMANTE DORIS VIOLETA</t>
  </si>
  <si>
    <t>TECNICO EN NUTRICION II</t>
  </si>
  <si>
    <t>LIVAQUE ZORRILLA MARIA ELENA</t>
  </si>
  <si>
    <t>ALARCON BUSTAMANTE EDIS ALICIA</t>
  </si>
  <si>
    <t>AUXILIAR EN NUTRICION II</t>
  </si>
  <si>
    <t>BRIONES COLLANTES IRIS ISMENIA</t>
  </si>
  <si>
    <t>EDQUEN DELGADO MARIA ADELINA</t>
  </si>
  <si>
    <t>AUXILIAR EN NUTRICION I</t>
  </si>
  <si>
    <t>GONZALES BUSTAMANTE YDELMA</t>
  </si>
  <si>
    <t>DIAZ ESTELA ESPERANZA</t>
  </si>
  <si>
    <t>PALOMINO RUBIO OLIVERIO</t>
  </si>
  <si>
    <t>CAMPOS DE CHAVEZ ROSA CONSUELO</t>
  </si>
  <si>
    <t>SERVICIO SOCIAL</t>
  </si>
  <si>
    <t>ASISTENTA SOCIAL I</t>
  </si>
  <si>
    <t>BUSTAMANTE MALAVER MARIA OCTAVILA</t>
  </si>
  <si>
    <t>SERVICIO DE PSICOLOGIA</t>
  </si>
  <si>
    <t>PSICOLOGO I</t>
  </si>
  <si>
    <t>BURGA CASTRO FLOR DE MARIA</t>
  </si>
  <si>
    <t>SERVICIO DE FARMACIA</t>
  </si>
  <si>
    <t>QUIMICO FARMACEUTICO</t>
  </si>
  <si>
    <t>GONZALES DE VILLALOBOS HAYDEE BEATRIZ</t>
  </si>
  <si>
    <t>TECNICO EN FARMACIA I</t>
  </si>
  <si>
    <t>IRIGOIN CAMPOS MELVA DEL ROCIO</t>
  </si>
  <si>
    <t>BRIONES CIEZA MADELEYNE DEL RUBI</t>
  </si>
  <si>
    <t>BURGA RUIZ IDELY</t>
  </si>
  <si>
    <t>NAZARIO ZORRILLA ANA ELIZABETH</t>
  </si>
  <si>
    <t>SAAVEDRA TAFUR CRISALIDA</t>
  </si>
  <si>
    <t>GAVIDIA EDQUEN LENIN VLADIMIR</t>
  </si>
  <si>
    <t>SERVICIO DE CENTRAL DE ESTERILIZACION</t>
  </si>
  <si>
    <t xml:space="preserve">TECNICO/A EN ENFERMERIA II </t>
  </si>
  <si>
    <t>ACUÑA RAMOS BLANCA YRENE</t>
  </si>
  <si>
    <t>BRIONES ARRASCUE NORINE ALICIA</t>
  </si>
  <si>
    <t>CABRERA DE IDROGO MERCEDES CLARIBEL</t>
  </si>
  <si>
    <t>CAMPOS OCHOA PAULINA BETTY</t>
  </si>
  <si>
    <t>RIVERA ALBITES MARIA EMILIA</t>
  </si>
  <si>
    <t>RUIZ ACUÑA AMERITA</t>
  </si>
  <si>
    <t>RIVERA VASQUEZ ESPERANZA</t>
  </si>
  <si>
    <t>41119757</t>
  </si>
  <si>
    <t>000021</t>
  </si>
  <si>
    <t>F-3</t>
  </si>
  <si>
    <t>27360894</t>
  </si>
  <si>
    <t>000007</t>
  </si>
  <si>
    <t>16473528</t>
  </si>
  <si>
    <t>000070</t>
  </si>
  <si>
    <t>27360298</t>
  </si>
  <si>
    <t>000105</t>
  </si>
  <si>
    <t>27360261</t>
  </si>
  <si>
    <t>000058</t>
  </si>
  <si>
    <t>40378621</t>
  </si>
  <si>
    <t>000143</t>
  </si>
  <si>
    <t>27361877</t>
  </si>
  <si>
    <t>000012</t>
  </si>
  <si>
    <t>27362086</t>
  </si>
  <si>
    <t>000037</t>
  </si>
  <si>
    <t>27360304</t>
  </si>
  <si>
    <t>000063</t>
  </si>
  <si>
    <t>27371511</t>
  </si>
  <si>
    <t>000078</t>
  </si>
  <si>
    <t>000111</t>
  </si>
  <si>
    <t>27367390</t>
  </si>
  <si>
    <t>000072</t>
  </si>
  <si>
    <t>27371039</t>
  </si>
  <si>
    <t>000031</t>
  </si>
  <si>
    <t>27362140</t>
  </si>
  <si>
    <t>000100</t>
  </si>
  <si>
    <t>27368871</t>
  </si>
  <si>
    <t>000033</t>
  </si>
  <si>
    <t>45550994</t>
  </si>
  <si>
    <t>000074</t>
  </si>
  <si>
    <t>27437003</t>
  </si>
  <si>
    <t>000067</t>
  </si>
  <si>
    <t>27360620</t>
  </si>
  <si>
    <t>000056</t>
  </si>
  <si>
    <t>27363244</t>
  </si>
  <si>
    <t>000090</t>
  </si>
  <si>
    <t>000017</t>
  </si>
  <si>
    <t>27363331</t>
  </si>
  <si>
    <t>000130</t>
  </si>
  <si>
    <t>27361834</t>
  </si>
  <si>
    <t>000085</t>
  </si>
  <si>
    <t>27366722</t>
  </si>
  <si>
    <t>000073</t>
  </si>
  <si>
    <t>27369565</t>
  </si>
  <si>
    <t>27415577</t>
  </si>
  <si>
    <t>000024</t>
  </si>
  <si>
    <t>ENFERMERA/O</t>
  </si>
  <si>
    <t>44735204</t>
  </si>
  <si>
    <t>000198</t>
  </si>
  <si>
    <t>TEC. EN ENFERMERIA I</t>
  </si>
  <si>
    <t>27437491</t>
  </si>
  <si>
    <t>000202</t>
  </si>
  <si>
    <t>42282659</t>
  </si>
  <si>
    <t>000152</t>
  </si>
  <si>
    <t>27422040</t>
  </si>
  <si>
    <t>000151</t>
  </si>
  <si>
    <t>TEC. EN ENFERMERIA II</t>
  </si>
  <si>
    <t>27575449</t>
  </si>
  <si>
    <t>000108</t>
  </si>
  <si>
    <t>27422442</t>
  </si>
  <si>
    <t>000013</t>
  </si>
  <si>
    <t>41473148</t>
  </si>
  <si>
    <t>000172</t>
  </si>
  <si>
    <t>27420266</t>
  </si>
  <si>
    <t>000129</t>
  </si>
  <si>
    <t>41421898</t>
  </si>
  <si>
    <t>000137</t>
  </si>
  <si>
    <t>40988194</t>
  </si>
  <si>
    <t>000139</t>
  </si>
  <si>
    <t>41581026</t>
  </si>
  <si>
    <t>000166</t>
  </si>
  <si>
    <t>44655485</t>
  </si>
  <si>
    <t>000199</t>
  </si>
  <si>
    <t>41417457</t>
  </si>
  <si>
    <t>000140</t>
  </si>
  <si>
    <t>42570641</t>
  </si>
  <si>
    <t>000163</t>
  </si>
  <si>
    <t>40811768</t>
  </si>
  <si>
    <t>000197</t>
  </si>
  <si>
    <t>27422717</t>
  </si>
  <si>
    <t>000181</t>
  </si>
  <si>
    <t>40830455</t>
  </si>
  <si>
    <t>000182</t>
  </si>
  <si>
    <t>42900005</t>
  </si>
  <si>
    <t>000186</t>
  </si>
  <si>
    <t>41938879</t>
  </si>
  <si>
    <t>000192</t>
  </si>
  <si>
    <t>45213312</t>
  </si>
  <si>
    <t>000200</t>
  </si>
  <si>
    <t>43447137</t>
  </si>
  <si>
    <t>000177</t>
  </si>
  <si>
    <t>43509625</t>
  </si>
  <si>
    <t>000188</t>
  </si>
  <si>
    <t>27373114</t>
  </si>
  <si>
    <t>000109</t>
  </si>
  <si>
    <t>16413428</t>
  </si>
  <si>
    <t>000047</t>
  </si>
  <si>
    <t>000002</t>
  </si>
  <si>
    <t>27408133</t>
  </si>
  <si>
    <t>000118</t>
  </si>
  <si>
    <t>27370410</t>
  </si>
  <si>
    <t>000117</t>
  </si>
  <si>
    <t>27367161</t>
  </si>
  <si>
    <t>000110</t>
  </si>
  <si>
    <t>27419059</t>
  </si>
  <si>
    <t>000131</t>
  </si>
  <si>
    <t>27422280</t>
  </si>
  <si>
    <t>000171</t>
  </si>
  <si>
    <t>27373542</t>
  </si>
  <si>
    <t>000093</t>
  </si>
  <si>
    <t>70754585</t>
  </si>
  <si>
    <t>000101</t>
  </si>
  <si>
    <t>42138320</t>
  </si>
  <si>
    <t>000142</t>
  </si>
  <si>
    <t>27424021</t>
  </si>
  <si>
    <t>000083</t>
  </si>
  <si>
    <t>40083567</t>
  </si>
  <si>
    <t>000190</t>
  </si>
  <si>
    <t>27423811</t>
  </si>
  <si>
    <t>000176</t>
  </si>
  <si>
    <t>27432191</t>
  </si>
  <si>
    <t>000019</t>
  </si>
  <si>
    <t>42030669</t>
  </si>
  <si>
    <t>000062</t>
  </si>
  <si>
    <t>16803120</t>
  </si>
  <si>
    <t>000099</t>
  </si>
  <si>
    <t>22410279</t>
  </si>
  <si>
    <t>000023</t>
  </si>
  <si>
    <t>27428898</t>
  </si>
  <si>
    <t>000054</t>
  </si>
  <si>
    <t>27423676</t>
  </si>
  <si>
    <t>000065</t>
  </si>
  <si>
    <t>27717341</t>
  </si>
  <si>
    <t>000115</t>
  </si>
  <si>
    <t>27432007</t>
  </si>
  <si>
    <t>000123</t>
  </si>
  <si>
    <t>27363505</t>
  </si>
  <si>
    <t>27369750</t>
  </si>
  <si>
    <t>000057</t>
  </si>
  <si>
    <t>27370374</t>
  </si>
  <si>
    <t>000018</t>
  </si>
  <si>
    <t>27361922</t>
  </si>
  <si>
    <t>000041</t>
  </si>
  <si>
    <t>27360544</t>
  </si>
  <si>
    <t>000084</t>
  </si>
  <si>
    <t>27432533</t>
  </si>
  <si>
    <t>000061</t>
  </si>
  <si>
    <t>17881466</t>
  </si>
  <si>
    <t>000032</t>
  </si>
  <si>
    <t>42839523</t>
  </si>
  <si>
    <t>000071</t>
  </si>
  <si>
    <t>MC-2</t>
  </si>
  <si>
    <t>27361624</t>
  </si>
  <si>
    <t>000107</t>
  </si>
  <si>
    <t>17442842</t>
  </si>
  <si>
    <t>000134</t>
  </si>
  <si>
    <t>27413318</t>
  </si>
  <si>
    <t>000125</t>
  </si>
  <si>
    <t>27423329</t>
  </si>
  <si>
    <t>000148</t>
  </si>
  <si>
    <t>40850380</t>
  </si>
  <si>
    <t>000145</t>
  </si>
  <si>
    <t>27375185</t>
  </si>
  <si>
    <t>000094</t>
  </si>
  <si>
    <t>27367398</t>
  </si>
  <si>
    <t>000035</t>
  </si>
  <si>
    <t>27360703</t>
  </si>
  <si>
    <t>000039</t>
  </si>
  <si>
    <t>27371183</t>
  </si>
  <si>
    <t>000082</t>
  </si>
  <si>
    <t>42899096</t>
  </si>
  <si>
    <t>000008</t>
  </si>
  <si>
    <t>42330787</t>
  </si>
  <si>
    <t>000153</t>
  </si>
  <si>
    <t>27432487</t>
  </si>
  <si>
    <t>000040</t>
  </si>
  <si>
    <t>27437661</t>
  </si>
  <si>
    <t>000154</t>
  </si>
  <si>
    <t>16698201</t>
  </si>
  <si>
    <t>000050</t>
  </si>
  <si>
    <t>41929609</t>
  </si>
  <si>
    <t>000141</t>
  </si>
  <si>
    <t>27428782</t>
  </si>
  <si>
    <t>000066</t>
  </si>
  <si>
    <t>42167791</t>
  </si>
  <si>
    <t>000162</t>
  </si>
  <si>
    <t>44552913</t>
  </si>
  <si>
    <t>000164</t>
  </si>
  <si>
    <t>27363127</t>
  </si>
  <si>
    <t>000080</t>
  </si>
  <si>
    <t>27428160</t>
  </si>
  <si>
    <t>000069</t>
  </si>
  <si>
    <t>27374653</t>
  </si>
  <si>
    <t>000060</t>
  </si>
  <si>
    <t>27373516</t>
  </si>
  <si>
    <t>000112</t>
  </si>
  <si>
    <t>27428860</t>
  </si>
  <si>
    <t>000076</t>
  </si>
  <si>
    <t>27374256</t>
  </si>
  <si>
    <t>000053</t>
  </si>
  <si>
    <t>08515200</t>
  </si>
  <si>
    <t>000027</t>
  </si>
  <si>
    <t>18849688</t>
  </si>
  <si>
    <t>000096</t>
  </si>
  <si>
    <t>16686955</t>
  </si>
  <si>
    <t>000116</t>
  </si>
  <si>
    <t>44671106</t>
  </si>
  <si>
    <t>000121</t>
  </si>
  <si>
    <t>27432899</t>
  </si>
  <si>
    <t>000128</t>
  </si>
  <si>
    <t>27440003</t>
  </si>
  <si>
    <t>000136</t>
  </si>
  <si>
    <t>10360179</t>
  </si>
  <si>
    <t>000135</t>
  </si>
  <si>
    <t>18149619</t>
  </si>
  <si>
    <t>000127</t>
  </si>
  <si>
    <t>43780610</t>
  </si>
  <si>
    <t>000169</t>
  </si>
  <si>
    <t>40396649</t>
  </si>
  <si>
    <t>000168</t>
  </si>
  <si>
    <t>27437202</t>
  </si>
  <si>
    <t>000124</t>
  </si>
  <si>
    <t>16693254</t>
  </si>
  <si>
    <t>000113</t>
  </si>
  <si>
    <t>27367532</t>
  </si>
  <si>
    <t>000006</t>
  </si>
  <si>
    <t>27364065</t>
  </si>
  <si>
    <t>000055</t>
  </si>
  <si>
    <t>27368543</t>
  </si>
  <si>
    <t>000048</t>
  </si>
  <si>
    <t>27391656</t>
  </si>
  <si>
    <t>000005</t>
  </si>
  <si>
    <t>27370872</t>
  </si>
  <si>
    <t>000043</t>
  </si>
  <si>
    <t>27415551</t>
  </si>
  <si>
    <t>000044</t>
  </si>
  <si>
    <t>16579392</t>
  </si>
  <si>
    <t>000098</t>
  </si>
  <si>
    <t>70846366</t>
  </si>
  <si>
    <t>000120</t>
  </si>
  <si>
    <t>32868337</t>
  </si>
  <si>
    <t>000009</t>
  </si>
  <si>
    <t>27428431</t>
  </si>
  <si>
    <t>000011</t>
  </si>
  <si>
    <t>27432401</t>
  </si>
  <si>
    <t>000022</t>
  </si>
  <si>
    <t>16574708</t>
  </si>
  <si>
    <t>000075</t>
  </si>
  <si>
    <t>40724812</t>
  </si>
  <si>
    <t>000138</t>
  </si>
  <si>
    <t>41355301</t>
  </si>
  <si>
    <t>000165</t>
  </si>
  <si>
    <t>43585748</t>
  </si>
  <si>
    <t>000184</t>
  </si>
  <si>
    <t>40800050</t>
  </si>
  <si>
    <t>000038</t>
  </si>
  <si>
    <t>27571657</t>
  </si>
  <si>
    <t>000114</t>
  </si>
  <si>
    <t>41082445</t>
  </si>
  <si>
    <t>000146</t>
  </si>
  <si>
    <t>41938889</t>
  </si>
  <si>
    <t>000147</t>
  </si>
  <si>
    <t>27360709</t>
  </si>
  <si>
    <t>000064</t>
  </si>
  <si>
    <t>42413137</t>
  </si>
  <si>
    <t>000149</t>
  </si>
  <si>
    <t>18152875</t>
  </si>
  <si>
    <t>000126</t>
  </si>
  <si>
    <t>27424162</t>
  </si>
  <si>
    <t>000156</t>
  </si>
  <si>
    <t>41842200</t>
  </si>
  <si>
    <t>000167</t>
  </si>
  <si>
    <t>43806472</t>
  </si>
  <si>
    <t>000185</t>
  </si>
  <si>
    <t>40773631</t>
  </si>
  <si>
    <t>000088</t>
  </si>
  <si>
    <t>27360827</t>
  </si>
  <si>
    <t>000028</t>
  </si>
  <si>
    <t>27367324</t>
  </si>
  <si>
    <t>000086</t>
  </si>
  <si>
    <t>27382546</t>
  </si>
  <si>
    <t>000049</t>
  </si>
  <si>
    <t>27422731</t>
  </si>
  <si>
    <t>000095</t>
  </si>
  <si>
    <t>40380390</t>
  </si>
  <si>
    <t>000042</t>
  </si>
  <si>
    <t>43932058</t>
  </si>
  <si>
    <t>000159</t>
  </si>
  <si>
    <t>41146209</t>
  </si>
  <si>
    <t>000158</t>
  </si>
  <si>
    <t>42723391</t>
  </si>
  <si>
    <t>000160</t>
  </si>
  <si>
    <t>44325994</t>
  </si>
  <si>
    <t>000175</t>
  </si>
  <si>
    <t>44504318</t>
  </si>
  <si>
    <t>000191</t>
  </si>
  <si>
    <t>000030</t>
  </si>
  <si>
    <t>43582585</t>
  </si>
  <si>
    <t>000180</t>
  </si>
  <si>
    <t>44025339</t>
  </si>
  <si>
    <t>000157</t>
  </si>
  <si>
    <t>000029</t>
  </si>
  <si>
    <t>45502974</t>
  </si>
  <si>
    <t>000179</t>
  </si>
  <si>
    <t>27387300</t>
  </si>
  <si>
    <t>000104</t>
  </si>
  <si>
    <t>27363139</t>
  </si>
  <si>
    <t>000046</t>
  </si>
  <si>
    <t>44550132</t>
  </si>
  <si>
    <t>000089</t>
  </si>
  <si>
    <t>27370242</t>
  </si>
  <si>
    <t>000097</t>
  </si>
  <si>
    <t>27428913</t>
  </si>
  <si>
    <t>000122</t>
  </si>
  <si>
    <t>27422483</t>
  </si>
  <si>
    <t>000079</t>
  </si>
  <si>
    <t>26677073</t>
  </si>
  <si>
    <t>000087</t>
  </si>
  <si>
    <t>16531036</t>
  </si>
  <si>
    <t>000068</t>
  </si>
  <si>
    <t>27429462</t>
  </si>
  <si>
    <t>000103</t>
  </si>
  <si>
    <t>41265313</t>
  </si>
  <si>
    <t>000183</t>
  </si>
  <si>
    <t>42138317</t>
  </si>
  <si>
    <t>000189</t>
  </si>
  <si>
    <t>27424690</t>
  </si>
  <si>
    <t>000205</t>
  </si>
  <si>
    <t>18088982</t>
  </si>
  <si>
    <t>000034</t>
  </si>
  <si>
    <t>44633118</t>
  </si>
  <si>
    <t>000170</t>
  </si>
  <si>
    <t>27428668</t>
  </si>
  <si>
    <t>000052</t>
  </si>
  <si>
    <t>16703815</t>
  </si>
  <si>
    <t>000077</t>
  </si>
  <si>
    <t>27361899</t>
  </si>
  <si>
    <t>000003</t>
  </si>
  <si>
    <t>27428920</t>
  </si>
  <si>
    <t>000045</t>
  </si>
  <si>
    <t>27360269</t>
  </si>
  <si>
    <t>000102</t>
  </si>
  <si>
    <t>42131042</t>
  </si>
  <si>
    <t>000174</t>
  </si>
  <si>
    <t>41060461</t>
  </si>
  <si>
    <t>000161</t>
  </si>
  <si>
    <t>TM-1</t>
  </si>
  <si>
    <t>17865814</t>
  </si>
  <si>
    <t>27369250</t>
  </si>
  <si>
    <t>000092</t>
  </si>
  <si>
    <t>16690782</t>
  </si>
  <si>
    <t>000106</t>
  </si>
  <si>
    <t>27370330</t>
  </si>
  <si>
    <t>000059</t>
  </si>
  <si>
    <t>27391755</t>
  </si>
  <si>
    <t>000004</t>
  </si>
  <si>
    <t>27374282</t>
  </si>
  <si>
    <t>000016</t>
  </si>
  <si>
    <t>27374612</t>
  </si>
  <si>
    <t>000173</t>
  </si>
  <si>
    <t>27374720</t>
  </si>
  <si>
    <t>000178</t>
  </si>
  <si>
    <t>43169356</t>
  </si>
  <si>
    <t>000194</t>
  </si>
  <si>
    <t>43130510</t>
  </si>
  <si>
    <t>000195</t>
  </si>
  <si>
    <t>27361134</t>
  </si>
  <si>
    <t>000193</t>
  </si>
  <si>
    <t>27369426</t>
  </si>
  <si>
    <t>000020</t>
  </si>
  <si>
    <t>06108570</t>
  </si>
  <si>
    <t>000150</t>
  </si>
  <si>
    <t>PS-IV</t>
  </si>
  <si>
    <t>27424363</t>
  </si>
  <si>
    <t>000187</t>
  </si>
  <si>
    <t>46120930</t>
  </si>
  <si>
    <t>000201</t>
  </si>
  <si>
    <t>17451863</t>
  </si>
  <si>
    <t>000132</t>
  </si>
  <si>
    <t>47862367</t>
  </si>
  <si>
    <t>000133</t>
  </si>
  <si>
    <t>41589646</t>
  </si>
  <si>
    <t>000203</t>
  </si>
  <si>
    <t>47253970</t>
  </si>
  <si>
    <t>000204</t>
  </si>
  <si>
    <t>44664601</t>
  </si>
  <si>
    <t>000196</t>
  </si>
  <si>
    <t>27364624</t>
  </si>
  <si>
    <t>000001</t>
  </si>
  <si>
    <t>27369925</t>
  </si>
  <si>
    <t>000015</t>
  </si>
  <si>
    <t>27360188</t>
  </si>
  <si>
    <t>000025</t>
  </si>
  <si>
    <t>27365271</t>
  </si>
  <si>
    <t>27374895</t>
  </si>
  <si>
    <t>000010</t>
  </si>
  <si>
    <t>27571353</t>
  </si>
  <si>
    <t>000091</t>
  </si>
  <si>
    <t>08605331</t>
  </si>
  <si>
    <t>000081</t>
  </si>
  <si>
    <t>000014</t>
  </si>
  <si>
    <t>000026</t>
  </si>
  <si>
    <t>000036</t>
  </si>
  <si>
    <t>000119</t>
  </si>
  <si>
    <t>000051</t>
  </si>
  <si>
    <t>000144</t>
  </si>
  <si>
    <t>000155</t>
  </si>
  <si>
    <t>AGIP RUBIO SAUL ANTONY</t>
  </si>
  <si>
    <t>27422871</t>
  </si>
  <si>
    <t>BERNAL CABRERA DIONICIO</t>
  </si>
  <si>
    <t>27383310</t>
  </si>
  <si>
    <t>FLOREZ MOSTACERO LILIANA PATRICIA</t>
  </si>
  <si>
    <t>41474475</t>
  </si>
  <si>
    <t>GAMBOA ROLDAN FRANK ERIC ALEXANDER</t>
  </si>
  <si>
    <t>42809802</t>
  </si>
  <si>
    <t>LOPEZ RIVERA CESAR IVAN</t>
  </si>
  <si>
    <t>41763751</t>
  </si>
  <si>
    <t>MENDOZA BURGA REYNA</t>
  </si>
  <si>
    <t>16691709</t>
  </si>
  <si>
    <t>ORTEGA CARRASCO MIGUEL ANGEL</t>
  </si>
  <si>
    <t>40445925</t>
  </si>
  <si>
    <t>QUISPE ENRIQUEZ DAVID ROMULO</t>
  </si>
  <si>
    <t>29563361</t>
  </si>
  <si>
    <t>SAAVEDRA AZULA ADELMO</t>
  </si>
  <si>
    <t>27420721</t>
  </si>
  <si>
    <t>SANCHEZ LOPEZ GUISELLA ALEJANDRINA</t>
  </si>
  <si>
    <t>33259740</t>
  </si>
  <si>
    <t>SILVA FERNANDEZ MELVA ROSANA</t>
  </si>
  <si>
    <t>27280845</t>
  </si>
  <si>
    <t>TAPIA VARGAS FLORMIRA</t>
  </si>
  <si>
    <t>17442388</t>
  </si>
  <si>
    <t>VASQUEZ DELGADO JAIRO NEEMIAS</t>
  </si>
  <si>
    <t>41157947</t>
  </si>
  <si>
    <t>VASQUEZ SANCHEZ VICTOR ALFONSO</t>
  </si>
  <si>
    <t>16577124</t>
  </si>
  <si>
    <t>TECNICO ASISTENCIAL</t>
  </si>
  <si>
    <t>001</t>
  </si>
  <si>
    <t>002</t>
  </si>
  <si>
    <t>004</t>
  </si>
  <si>
    <t>003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</si>
  <si>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</si>
  <si>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</si>
  <si>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</si>
  <si>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</si>
  <si>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</si>
  <si>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</si>
  <si>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</si>
  <si>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</si>
  <si>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</si>
  <si>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</si>
  <si>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</si>
  <si>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</si>
  <si>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</si>
  <si>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</si>
  <si>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</si>
  <si>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</si>
  <si>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</si>
  <si>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</si>
  <si>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</si>
  <si>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</si>
  <si>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</si>
  <si>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</si>
  <si>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</si>
  <si>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</si>
  <si>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</si>
  <si>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</si>
  <si>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</si>
  <si>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</si>
  <si>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</si>
  <si>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</si>
  <si>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</si>
  <si>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</si>
  <si>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</si>
  <si>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</si>
  <si>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</si>
  <si>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</si>
  <si>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</si>
  <si>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</si>
  <si>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</si>
  <si>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</si>
  <si>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</si>
  <si>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</si>
  <si>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</si>
  <si>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</si>
  <si>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</si>
  <si>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</si>
  <si>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</si>
  <si>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</si>
  <si>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</si>
  <si>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</si>
  <si>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</si>
  <si>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</si>
  <si>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</si>
  <si>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</si>
  <si>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</si>
  <si>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</si>
  <si>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</si>
  <si>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</si>
  <si>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</si>
  <si>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</si>
  <si>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</si>
  <si>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</si>
  <si>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</si>
  <si>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</si>
  <si>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</si>
  <si>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</si>
  <si>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</si>
  <si>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</si>
  <si>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</si>
  <si>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</si>
  <si>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</si>
  <si>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</si>
  <si>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</si>
  <si>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</si>
  <si>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</si>
  <si>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</si>
  <si>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</si>
  <si>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</si>
  <si>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</si>
  <si>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</si>
  <si>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</si>
  <si>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</si>
  <si>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</si>
  <si>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</si>
  <si>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</si>
  <si>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</si>
  <si>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</si>
  <si>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</si>
  <si>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</si>
  <si>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</si>
  <si>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</si>
  <si>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</si>
  <si>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</si>
  <si>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</si>
  <si>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</si>
  <si>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</si>
  <si>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</si>
  <si>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</si>
  <si>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</si>
  <si>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</si>
  <si>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</si>
  <si>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</si>
  <si>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</si>
  <si>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</si>
  <si>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</si>
  <si>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</si>
  <si>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</si>
  <si>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</si>
  <si>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</si>
  <si>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</si>
  <si>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</si>
  <si>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</si>
  <si>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</si>
  <si>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</si>
  <si>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</si>
  <si>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</si>
  <si>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</si>
  <si>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</si>
  <si>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</si>
  <si>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</si>
  <si>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</si>
  <si>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</si>
  <si>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</si>
  <si>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</si>
  <si>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</si>
  <si>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</si>
  <si>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</si>
  <si>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</si>
  <si>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</si>
  <si>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</si>
  <si>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</si>
  <si>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</si>
  <si>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</si>
  <si>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</si>
  <si>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</si>
  <si>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</si>
  <si>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</si>
  <si>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</si>
  <si>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</si>
  <si>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</si>
  <si>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</si>
  <si>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</si>
  <si>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</si>
  <si>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</si>
  <si>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</si>
  <si>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</si>
  <si>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</si>
  <si>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</si>
  <si>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</si>
  <si>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</si>
  <si>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</si>
  <si>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</si>
  <si>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</si>
  <si>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</si>
  <si>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</si>
  <si>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</si>
  <si>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</si>
  <si>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</si>
  <si>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</si>
  <si>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</si>
  <si>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</si>
  <si>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</si>
  <si>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</si>
  <si>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</si>
  <si>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</si>
  <si>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</si>
  <si>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</si>
  <si>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</si>
  <si>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</si>
  <si>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</si>
  <si>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</si>
  <si>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</si>
  <si>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</si>
  <si>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</si>
  <si>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</si>
  <si>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</si>
  <si>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</si>
  <si>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</si>
  <si>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</si>
  <si>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</si>
  <si>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</si>
  <si>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</si>
  <si>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</si>
  <si>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</si>
  <si>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</si>
  <si>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192</t>
  </si>
  <si>
    <t>191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</si>
  <si>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</si>
  <si>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</si>
  <si>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</si>
  <si>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</si>
  <si>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</si>
  <si>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</si>
  <si>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</si>
  <si>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</si>
  <si>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</si>
  <si>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</si>
  <si>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</si>
  <si>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</si>
  <si>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</si>
  <si>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D.L. 1153</t>
  </si>
  <si>
    <t>D.L. 276</t>
  </si>
  <si>
    <t>PLAZA PARA EL NOMBRAMIENTO 2020</t>
  </si>
  <si>
    <t>RD N° 138-2020-GR.CAJ/H"JHSC"-CH/DG, ADECUACIÓN DE CARGOS</t>
  </si>
  <si>
    <t>: 1539-406 HOSPITAL "JOSE H. SOTO CADENILLAS"</t>
  </si>
  <si>
    <t>: SALUD - GOBIERNO REGIONAL</t>
  </si>
  <si>
    <t>: 445 GOBIERNO REGIONAL DE CAJAMARCA</t>
  </si>
  <si>
    <t>206</t>
  </si>
  <si>
    <t>HOSPITAL "JOSE H. SOTO CADENILLAS"</t>
  </si>
  <si>
    <t>2.1.1.3.3.1. GUARDIAS HOSPITALARIAS</t>
  </si>
  <si>
    <t xml:space="preserve">CUADRO PARA ASIGNACION DE PERSONAL PROVISIONAL REORDENADO R.D.R.S. N° 681-2020-GR.CAJ/DRS-OE.GD.RRHH </t>
  </si>
  <si>
    <t>PRESUPUESTO ANALITICO DE PERSONAL  2021</t>
  </si>
  <si>
    <t>2.1.1.3.3.1. GUARDIAS HOSPITALARIAS:</t>
  </si>
  <si>
    <t>U.O.</t>
  </si>
  <si>
    <t>N° 
PAP</t>
  </si>
  <si>
    <t>N° 
CAP</t>
  </si>
  <si>
    <t>N° 
AIRHSP</t>
  </si>
  <si>
    <t>CLASIF.
CARGO
CAP</t>
  </si>
  <si>
    <t>NIVEL 
REMUNERATIVO</t>
  </si>
  <si>
    <t>N° DNI</t>
  </si>
  <si>
    <t>MENSUAL</t>
  </si>
  <si>
    <t>ANUAL</t>
  </si>
  <si>
    <t>INGRESOS OCASIONALES</t>
  </si>
  <si>
    <t>DL.1153 65%</t>
  </si>
  <si>
    <t>Dpto o Servicio</t>
  </si>
  <si>
    <t>DS 420-2019-EF - Remuneracion (D.Leg. 276)</t>
  </si>
  <si>
    <t>ESSALUD</t>
  </si>
  <si>
    <t>DL.1153 35%</t>
  </si>
  <si>
    <t>DL.1153 Especializac</t>
  </si>
  <si>
    <t>At Ss Criticos</t>
  </si>
  <si>
    <t>Ate Esp.Soporte</t>
  </si>
  <si>
    <t>DS 232-2017-EF- Servicio de Guardia</t>
  </si>
  <si>
    <t>Ley 29951 DCF 104</t>
  </si>
  <si>
    <t>BONIF.ESCOLARIDAD</t>
  </si>
  <si>
    <t>DS 304-2012-EF(5ta.DT) - Aguinaldo por Fiestas Patrias</t>
  </si>
  <si>
    <t>DS 304-2012-EF(5ta.DT) - Aguinaldo por Navidad</t>
  </si>
  <si>
    <t xml:space="preserve"> INGRESO</t>
  </si>
  <si>
    <t xml:space="preserve"> APORTACIONES</t>
  </si>
  <si>
    <t xml:space="preserve"> INCENTIVO 
ÚNICO</t>
  </si>
  <si>
    <t xml:space="preserve">TOTAL </t>
  </si>
  <si>
    <t>INGRESO</t>
  </si>
  <si>
    <t>APORTACIONES</t>
  </si>
  <si>
    <t>INCENTIVO 
ÚNICO</t>
  </si>
  <si>
    <t xml:space="preserve"> ESCOLARIDAD</t>
  </si>
  <si>
    <t xml:space="preserve"> AGUINALDO</t>
  </si>
  <si>
    <t>10475</t>
  </si>
  <si>
    <t>10497</t>
  </si>
  <si>
    <t>10662</t>
  </si>
  <si>
    <t>30007</t>
  </si>
  <si>
    <t>10476</t>
  </si>
  <si>
    <t>10479</t>
  </si>
  <si>
    <t>10496</t>
  </si>
  <si>
    <t>10498</t>
  </si>
  <si>
    <t>10522</t>
  </si>
  <si>
    <t>10559</t>
  </si>
  <si>
    <t>10460</t>
  </si>
  <si>
    <t>10117</t>
  </si>
  <si>
    <t>10563</t>
  </si>
  <si>
    <t>10564</t>
  </si>
  <si>
    <t>Carreras Especiales</t>
  </si>
  <si>
    <t>Profesionales de la Salud</t>
  </si>
  <si>
    <t>Administrativos</t>
  </si>
  <si>
    <t>Tecnicos</t>
  </si>
  <si>
    <t>DIRECTOR DE PROGRAMA SECTORIAL II</t>
  </si>
  <si>
    <t>SECRETARIA  V</t>
  </si>
  <si>
    <t>AUXILIAR ASISTENCIAL</t>
  </si>
  <si>
    <t>ENFERMERA/O III</t>
  </si>
  <si>
    <t>Funcionarios y Directivos</t>
  </si>
  <si>
    <t>Auxiliares</t>
  </si>
  <si>
    <t>Asistenciales</t>
  </si>
  <si>
    <t>PREVISTA PARA NOMBRAMIENTO</t>
  </si>
  <si>
    <t>OBSERVACIONES</t>
  </si>
  <si>
    <t>AUXILIAR DE ENFERMERÍA I</t>
  </si>
  <si>
    <t>138</t>
  </si>
  <si>
    <t>VASQUEZ VEGA OTTO</t>
  </si>
  <si>
    <t>TOTAL OCUPADOS</t>
  </si>
  <si>
    <t>OTROS: DESTACADOS</t>
  </si>
  <si>
    <t>DS 420-2019-EF - Beneficio Extraord.Transitorio (D.Leg. 276)</t>
  </si>
  <si>
    <t>10663</t>
  </si>
  <si>
    <t>SUB TOTAL NOMBRADOS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</si>
</sst>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0.00"/>
  </numFmts>
  <fonts count="27" x14ac:knownFonts="1">
    <font>
      <sz val="11"/>
      <color theme="1"/>
      <name val="Arial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ajor"/>
    </font>
    <font>
      <b/>
      <sz val="8"/>
      <color theme="1"/>
      <name val="Calibri"/>
      <family val="2"/>
      <scheme val="major"/>
    </font>
    <font>
      <b/>
      <sz val="8"/>
      <color indexed="55"/>
      <name val="Arial"/>
      <family val="2"/>
    </font>
    <font>
      <b/>
      <sz val="8"/>
      <color indexed="9"/>
      <name val="Arial"/>
      <family val="2"/>
    </font>
    <font>
      <b/>
      <sz val="8"/>
      <color theme="1"/>
      <name val="Arial Narrow"/>
      <family val="2"/>
    </font>
    <font>
      <sz val="11"/>
      <color rgb="FFFF0000"/>
      <name val="Arial"/>
      <family val="2"/>
    </font>
    <font>
      <b/>
      <sz val="14"/>
      <color theme="1"/>
      <name val="Berlin Sans FB Demi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8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rgb="FFD9E2F3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4" fillId="0" borderId="2"/>
    <xf numFmtId="0" fontId="4" fillId="0" borderId="2"/>
    <xf numFmtId="0" fontId="3" fillId="0" borderId="2"/>
  </cellStyleXfs>
  <cellXfs count="162">
    <xf numFmtId="0" fontId="0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65" fontId="9" fillId="0" borderId="9" xfId="0" applyNumberFormat="1" applyFont="1" applyBorder="1"/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4" fontId="9" fillId="0" borderId="9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 applyAlignment="1"/>
    <xf numFmtId="0" fontId="8" fillId="0" borderId="0" xfId="0" applyFont="1"/>
    <xf numFmtId="0" fontId="8" fillId="4" borderId="2" xfId="3" applyFont="1" applyFill="1" applyAlignment="1">
      <alignment horizontal="right"/>
    </xf>
    <xf numFmtId="0" fontId="8" fillId="4" borderId="2" xfId="3" applyFont="1" applyFill="1" applyAlignment="1">
      <alignment horizontal="left"/>
    </xf>
    <xf numFmtId="2" fontId="8" fillId="4" borderId="2" xfId="3" applyNumberFormat="1" applyFont="1" applyFill="1" applyAlignment="1">
      <alignment horizontal="left"/>
    </xf>
    <xf numFmtId="2" fontId="13" fillId="4" borderId="2" xfId="3" applyNumberFormat="1" applyFont="1" applyFill="1" applyAlignment="1">
      <alignment horizontal="center" wrapText="1"/>
    </xf>
    <xf numFmtId="4" fontId="8" fillId="0" borderId="2" xfId="3" applyNumberFormat="1" applyFont="1" applyAlignment="1">
      <alignment horizontal="right" wrapText="1"/>
    </xf>
    <xf numFmtId="4" fontId="8" fillId="0" borderId="13" xfId="3" applyNumberFormat="1" applyFont="1" applyBorder="1" applyAlignment="1">
      <alignment horizontal="left" wrapText="1"/>
    </xf>
    <xf numFmtId="0" fontId="11" fillId="0" borderId="2" xfId="3" applyFont="1" applyFill="1" applyBorder="1" applyAlignment="1">
      <alignment horizontal="center" wrapText="1"/>
    </xf>
    <xf numFmtId="3" fontId="11" fillId="0" borderId="2" xfId="3" applyNumberFormat="1" applyFont="1" applyFill="1" applyBorder="1" applyAlignment="1">
      <alignment wrapText="1"/>
    </xf>
    <xf numFmtId="4" fontId="12" fillId="0" borderId="2" xfId="3" applyNumberFormat="1" applyFont="1" applyFill="1" applyBorder="1" applyAlignment="1">
      <alignment horizontal="center" wrapText="1"/>
    </xf>
    <xf numFmtId="0" fontId="9" fillId="0" borderId="0" xfId="0" applyFont="1" applyFill="1"/>
    <xf numFmtId="0" fontId="7" fillId="0" borderId="14" xfId="0" applyFont="1" applyFill="1" applyBorder="1" applyAlignment="1"/>
    <xf numFmtId="0" fontId="7" fillId="0" borderId="14" xfId="0" applyFont="1" applyFill="1" applyBorder="1" applyAlignment="1">
      <alignment horizontal="center"/>
    </xf>
    <xf numFmtId="4" fontId="7" fillId="0" borderId="14" xfId="0" applyNumberFormat="1" applyFont="1" applyFill="1" applyBorder="1" applyAlignment="1"/>
    <xf numFmtId="4" fontId="14" fillId="5" borderId="3" xfId="3" applyNumberFormat="1" applyFont="1" applyFill="1" applyBorder="1" applyAlignment="1">
      <alignment horizontal="left"/>
    </xf>
    <xf numFmtId="4" fontId="12" fillId="7" borderId="3" xfId="3" applyNumberFormat="1" applyFont="1" applyFill="1" applyBorder="1" applyAlignment="1">
      <alignment horizontal="right" wrapText="1"/>
    </xf>
    <xf numFmtId="4" fontId="8" fillId="6" borderId="11" xfId="3" applyNumberFormat="1" applyFont="1" applyFill="1" applyBorder="1" applyAlignment="1">
      <alignment horizontal="right" wrapText="1"/>
    </xf>
    <xf numFmtId="4" fontId="8" fillId="8" borderId="12" xfId="3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4" fontId="16" fillId="2" borderId="2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" fontId="5" fillId="2" borderId="2" xfId="0" applyNumberFormat="1" applyFont="1" applyFill="1" applyBorder="1"/>
    <xf numFmtId="4" fontId="16" fillId="2" borderId="1" xfId="0" applyNumberFormat="1" applyFont="1" applyFill="1" applyBorder="1" applyAlignment="1">
      <alignment horizontal="center"/>
    </xf>
    <xf numFmtId="4" fontId="16" fillId="2" borderId="2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2" xfId="3" applyFont="1" applyFill="1" applyBorder="1" applyAlignment="1">
      <alignment horizontal="center" wrapText="1"/>
    </xf>
    <xf numFmtId="3" fontId="8" fillId="3" borderId="2" xfId="3" applyNumberFormat="1" applyFont="1" applyFill="1" applyBorder="1" applyAlignment="1">
      <alignment wrapText="1"/>
    </xf>
    <xf numFmtId="4" fontId="8" fillId="3" borderId="2" xfId="3" applyNumberFormat="1" applyFont="1" applyFill="1" applyBorder="1" applyAlignment="1">
      <alignment horizontal="right" wrapText="1"/>
    </xf>
    <xf numFmtId="4" fontId="14" fillId="3" borderId="2" xfId="3" applyNumberFormat="1" applyFont="1" applyFill="1" applyBorder="1" applyAlignment="1">
      <alignment horizontal="left"/>
    </xf>
    <xf numFmtId="0" fontId="8" fillId="3" borderId="0" xfId="0" applyFont="1" applyFill="1"/>
    <xf numFmtId="0" fontId="3" fillId="2" borderId="2" xfId="0" applyFont="1" applyFill="1" applyBorder="1"/>
    <xf numFmtId="0" fontId="2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/>
    <xf numFmtId="3" fontId="3" fillId="2" borderId="2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left" wrapText="1"/>
    </xf>
    <xf numFmtId="2" fontId="9" fillId="4" borderId="2" xfId="3" applyNumberFormat="1" applyFont="1" applyFill="1" applyAlignment="1">
      <alignment horizontal="left"/>
    </xf>
    <xf numFmtId="0" fontId="3" fillId="0" borderId="0" xfId="0" applyFont="1" applyAlignment="1"/>
    <xf numFmtId="0" fontId="9" fillId="0" borderId="2" xfId="0" applyFont="1" applyBorder="1"/>
    <xf numFmtId="0" fontId="23" fillId="11" borderId="15" xfId="0" applyFont="1" applyFill="1" applyBorder="1" applyAlignment="1">
      <alignment horizontal="center" vertical="center" wrapText="1"/>
    </xf>
    <xf numFmtId="3" fontId="8" fillId="6" borderId="7" xfId="3" applyNumberFormat="1" applyFont="1" applyFill="1" applyBorder="1" applyAlignment="1"/>
    <xf numFmtId="3" fontId="8" fillId="6" borderId="6" xfId="3" applyNumberFormat="1" applyFont="1" applyFill="1" applyBorder="1" applyAlignment="1"/>
    <xf numFmtId="3" fontId="15" fillId="7" borderId="7" xfId="3" applyNumberFormat="1" applyFont="1" applyFill="1" applyBorder="1" applyAlignment="1"/>
    <xf numFmtId="3" fontId="15" fillId="7" borderId="6" xfId="3" applyNumberFormat="1" applyFont="1" applyFill="1" applyBorder="1" applyAlignment="1"/>
    <xf numFmtId="4" fontId="9" fillId="0" borderId="0" xfId="0" applyNumberFormat="1" applyFont="1"/>
    <xf numFmtId="164" fontId="6" fillId="0" borderId="9" xfId="0" applyNumberFormat="1" applyFont="1" applyFill="1" applyBorder="1" applyAlignment="1">
      <alignment horizontal="center" wrapText="1"/>
    </xf>
    <xf numFmtId="165" fontId="6" fillId="0" borderId="9" xfId="0" applyNumberFormat="1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1" fontId="9" fillId="0" borderId="9" xfId="0" applyNumberFormat="1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center"/>
    </xf>
    <xf numFmtId="165" fontId="9" fillId="0" borderId="9" xfId="0" applyNumberFormat="1" applyFont="1" applyFill="1" applyBorder="1"/>
    <xf numFmtId="0" fontId="6" fillId="0" borderId="9" xfId="1" applyFont="1" applyFill="1" applyBorder="1" applyAlignment="1">
      <alignment horizontal="lef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/>
    <xf numFmtId="3" fontId="8" fillId="6" borderId="7" xfId="3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 wrapText="1"/>
    </xf>
    <xf numFmtId="49" fontId="6" fillId="0" borderId="9" xfId="0" applyNumberFormat="1" applyFont="1" applyFill="1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left" wrapText="1"/>
    </xf>
    <xf numFmtId="49" fontId="9" fillId="0" borderId="9" xfId="0" applyNumberFormat="1" applyFont="1" applyFill="1" applyBorder="1" applyAlignment="1">
      <alignment horizontal="center" wrapText="1"/>
    </xf>
    <xf numFmtId="4" fontId="8" fillId="6" borderId="10" xfId="3" applyNumberFormat="1" applyFont="1" applyFill="1" applyBorder="1" applyAlignment="1">
      <alignment horizontal="right" wrapText="1"/>
    </xf>
    <xf numFmtId="3" fontId="8" fillId="6" borderId="5" xfId="3" applyNumberFormat="1" applyFont="1" applyFill="1" applyBorder="1" applyAlignment="1"/>
    <xf numFmtId="4" fontId="8" fillId="6" borderId="6" xfId="3" applyNumberFormat="1" applyFont="1" applyFill="1" applyBorder="1" applyAlignment="1">
      <alignment horizontal="right" wrapText="1"/>
    </xf>
    <xf numFmtId="0" fontId="6" fillId="0" borderId="14" xfId="0" applyFont="1" applyFill="1" applyBorder="1" applyAlignment="1">
      <alignment horizontal="left" wrapText="1"/>
    </xf>
    <xf numFmtId="49" fontId="6" fillId="0" borderId="14" xfId="0" applyNumberFormat="1" applyFont="1" applyFill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 wrapText="1"/>
    </xf>
    <xf numFmtId="1" fontId="9" fillId="0" borderId="14" xfId="0" applyNumberFormat="1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center"/>
    </xf>
    <xf numFmtId="165" fontId="9" fillId="0" borderId="14" xfId="0" applyNumberFormat="1" applyFont="1" applyFill="1" applyBorder="1"/>
    <xf numFmtId="0" fontId="9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left" wrapText="1"/>
    </xf>
    <xf numFmtId="4" fontId="9" fillId="0" borderId="14" xfId="0" applyNumberFormat="1" applyFont="1" applyFill="1" applyBorder="1" applyAlignment="1">
      <alignment horizontal="right" wrapText="1"/>
    </xf>
    <xf numFmtId="4" fontId="9" fillId="0" borderId="14" xfId="0" applyNumberFormat="1" applyFont="1" applyFill="1" applyBorder="1"/>
    <xf numFmtId="4" fontId="9" fillId="0" borderId="14" xfId="0" applyNumberFormat="1" applyFont="1" applyFill="1" applyBorder="1" applyAlignment="1">
      <alignment horizontal="left" wrapText="1"/>
    </xf>
    <xf numFmtId="165" fontId="25" fillId="0" borderId="9" xfId="0" applyNumberFormat="1" applyFont="1" applyFill="1" applyBorder="1"/>
    <xf numFmtId="0" fontId="19" fillId="0" borderId="9" xfId="0" applyFont="1" applyFill="1" applyBorder="1"/>
    <xf numFmtId="165" fontId="9" fillId="0" borderId="14" xfId="0" applyNumberFormat="1" applyFont="1" applyFill="1" applyBorder="1" applyAlignment="1">
      <alignment horizontal="center" wrapText="1"/>
    </xf>
    <xf numFmtId="165" fontId="24" fillId="0" borderId="14" xfId="0" applyNumberFormat="1" applyFont="1" applyFill="1" applyBorder="1"/>
    <xf numFmtId="165" fontId="9" fillId="0" borderId="9" xfId="0" applyNumberFormat="1" applyFont="1" applyFill="1" applyBorder="1" applyAlignment="1">
      <alignment horizontal="center" wrapText="1"/>
    </xf>
    <xf numFmtId="1" fontId="6" fillId="0" borderId="9" xfId="0" applyNumberFormat="1" applyFont="1" applyFill="1" applyBorder="1" applyAlignment="1">
      <alignment horizontal="left" wrapText="1"/>
    </xf>
    <xf numFmtId="165" fontId="24" fillId="0" borderId="9" xfId="0" applyNumberFormat="1" applyFont="1" applyFill="1" applyBorder="1"/>
    <xf numFmtId="0" fontId="6" fillId="0" borderId="18" xfId="1" applyFont="1" applyFill="1" applyBorder="1" applyAlignment="1">
      <alignment horizontal="left" wrapText="1"/>
    </xf>
    <xf numFmtId="49" fontId="6" fillId="0" borderId="18" xfId="0" applyNumberFormat="1" applyFont="1" applyFill="1" applyBorder="1" applyAlignment="1">
      <alignment horizontal="center" wrapText="1"/>
    </xf>
    <xf numFmtId="164" fontId="6" fillId="0" borderId="18" xfId="0" applyNumberFormat="1" applyFont="1" applyFill="1" applyBorder="1" applyAlignment="1">
      <alignment horizontal="center" wrapText="1"/>
    </xf>
    <xf numFmtId="165" fontId="9" fillId="0" borderId="18" xfId="0" applyNumberFormat="1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19" fillId="0" borderId="18" xfId="0" applyFont="1" applyFill="1" applyBorder="1"/>
    <xf numFmtId="1" fontId="9" fillId="0" borderId="18" xfId="0" applyNumberFormat="1" applyFont="1" applyFill="1" applyBorder="1" applyAlignment="1">
      <alignment horizontal="left" wrapText="1"/>
    </xf>
    <xf numFmtId="0" fontId="6" fillId="0" borderId="18" xfId="0" applyFont="1" applyFill="1" applyBorder="1" applyAlignment="1">
      <alignment horizontal="center"/>
    </xf>
    <xf numFmtId="165" fontId="9" fillId="0" borderId="18" xfId="0" applyNumberFormat="1" applyFont="1" applyFill="1" applyBorder="1"/>
    <xf numFmtId="0" fontId="9" fillId="0" borderId="18" xfId="0" applyFont="1" applyFill="1" applyBorder="1" applyAlignment="1">
      <alignment horizontal="left" wrapText="1"/>
    </xf>
    <xf numFmtId="4" fontId="9" fillId="0" borderId="18" xfId="0" applyNumberFormat="1" applyFont="1" applyFill="1" applyBorder="1"/>
    <xf numFmtId="0" fontId="9" fillId="0" borderId="14" xfId="0" applyFont="1" applyBorder="1"/>
    <xf numFmtId="4" fontId="8" fillId="0" borderId="7" xfId="3" applyNumberFormat="1" applyFont="1" applyBorder="1" applyAlignment="1">
      <alignment horizontal="right" wrapText="1"/>
    </xf>
    <xf numFmtId="0" fontId="26" fillId="10" borderId="19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2" fillId="11" borderId="19" xfId="0" applyFont="1" applyFill="1" applyBorder="1" applyAlignment="1">
      <alignment horizontal="center" vertical="center" wrapText="1"/>
    </xf>
    <xf numFmtId="1" fontId="7" fillId="9" borderId="19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49" fontId="2" fillId="2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/>
    <xf numFmtId="4" fontId="9" fillId="0" borderId="18" xfId="0" applyNumberFormat="1" applyFont="1" applyFill="1" applyBorder="1" applyAlignment="1">
      <alignment horizontal="right" wrapText="1"/>
    </xf>
    <xf numFmtId="0" fontId="6" fillId="0" borderId="9" xfId="1" applyFont="1" applyBorder="1" applyAlignment="1">
      <alignment horizontal="left"/>
    </xf>
    <xf numFmtId="1" fontId="7" fillId="0" borderId="9" xfId="0" applyNumberFormat="1" applyFont="1" applyBorder="1"/>
    <xf numFmtId="0" fontId="7" fillId="0" borderId="9" xfId="0" applyFont="1" applyBorder="1"/>
    <xf numFmtId="4" fontId="8" fillId="0" borderId="2" xfId="3" applyNumberFormat="1" applyFont="1" applyBorder="1" applyAlignment="1">
      <alignment horizontal="left" wrapText="1"/>
    </xf>
    <xf numFmtId="2" fontId="9" fillId="4" borderId="9" xfId="3" applyNumberFormat="1" applyFont="1" applyFill="1" applyBorder="1" applyAlignment="1">
      <alignment horizontal="left"/>
    </xf>
    <xf numFmtId="0" fontId="8" fillId="4" borderId="9" xfId="3" applyFont="1" applyFill="1" applyBorder="1" applyAlignment="1">
      <alignment horizontal="right"/>
    </xf>
    <xf numFmtId="0" fontId="8" fillId="4" borderId="9" xfId="3" applyFont="1" applyFill="1" applyBorder="1" applyAlignment="1">
      <alignment horizontal="left"/>
    </xf>
    <xf numFmtId="0" fontId="8" fillId="0" borderId="9" xfId="0" applyFont="1" applyBorder="1"/>
    <xf numFmtId="2" fontId="13" fillId="4" borderId="9" xfId="3" applyNumberFormat="1" applyFont="1" applyFill="1" applyBorder="1" applyAlignment="1">
      <alignment horizontal="center" wrapText="1"/>
    </xf>
    <xf numFmtId="4" fontId="8" fillId="0" borderId="9" xfId="3" applyNumberFormat="1" applyFont="1" applyBorder="1" applyAlignment="1">
      <alignment horizontal="right" wrapText="1"/>
    </xf>
    <xf numFmtId="4" fontId="8" fillId="3" borderId="0" xfId="0" applyNumberFormat="1" applyFont="1" applyFill="1"/>
    <xf numFmtId="1" fontId="7" fillId="0" borderId="9" xfId="0" applyNumberFormat="1" applyFont="1" applyBorder="1" applyAlignment="1">
      <alignment horizontal="center"/>
    </xf>
    <xf numFmtId="4" fontId="7" fillId="0" borderId="9" xfId="0" applyNumberFormat="1" applyFont="1" applyBorder="1"/>
    <xf numFmtId="0" fontId="9" fillId="3" borderId="0" xfId="0" applyFont="1" applyFill="1"/>
    <xf numFmtId="4" fontId="8" fillId="0" borderId="0" xfId="0" applyNumberFormat="1" applyFont="1"/>
    <xf numFmtId="0" fontId="7" fillId="0" borderId="9" xfId="0" applyFont="1" applyFill="1" applyBorder="1"/>
    <xf numFmtId="0" fontId="22" fillId="11" borderId="2" xfId="0" applyFont="1" applyFill="1" applyBorder="1" applyAlignment="1">
      <alignment horizontal="center" vertical="center" wrapText="1"/>
    </xf>
    <xf numFmtId="0" fontId="23" fillId="13" borderId="15" xfId="0" applyFont="1" applyFill="1" applyBorder="1" applyAlignment="1">
      <alignment horizontal="center" vertical="center"/>
    </xf>
    <xf numFmtId="4" fontId="7" fillId="0" borderId="0" xfId="0" applyNumberFormat="1" applyFont="1" applyFill="1" applyAlignment="1"/>
    <xf numFmtId="3" fontId="15" fillId="7" borderId="7" xfId="3" applyNumberFormat="1" applyFont="1" applyFill="1" applyBorder="1" applyAlignment="1">
      <alignment horizontal="center"/>
    </xf>
    <xf numFmtId="0" fontId="22" fillId="11" borderId="17" xfId="0" applyFont="1" applyFill="1" applyBorder="1" applyAlignment="1">
      <alignment horizontal="center" vertical="center" wrapText="1"/>
    </xf>
    <xf numFmtId="0" fontId="22" fillId="11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2" fontId="20" fillId="9" borderId="15" xfId="0" applyNumberFormat="1" applyFont="1" applyFill="1" applyBorder="1" applyAlignment="1">
      <alignment horizontal="center" vertical="center" wrapText="1"/>
    </xf>
    <xf numFmtId="2" fontId="20" fillId="3" borderId="16" xfId="0" applyNumberFormat="1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2" borderId="15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4" fontId="10" fillId="2" borderId="20" xfId="0" applyNumberFormat="1" applyFont="1" applyFill="1" applyBorder="1" applyAlignment="1">
      <alignment horizontal="center"/>
    </xf>
    <xf numFmtId="2" fontId="20" fillId="9" borderId="15" xfId="0" applyNumberFormat="1" applyFont="1" applyFill="1" applyBorder="1" applyAlignment="1">
      <alignment horizontal="center" vertical="center"/>
    </xf>
    <xf numFmtId="2" fontId="10" fillId="9" borderId="15" xfId="0" applyNumberFormat="1" applyFont="1" applyFill="1" applyBorder="1" applyAlignment="1">
      <alignment horizontal="center" vertical="center"/>
    </xf>
    <xf numFmtId="2" fontId="10" fillId="9" borderId="16" xfId="0" applyNumberFormat="1" applyFont="1" applyFill="1" applyBorder="1" applyAlignment="1">
      <alignment horizontal="center" vertical="center"/>
    </xf>
    <xf numFmtId="0" fontId="22" fillId="11" borderId="15" xfId="0" applyFont="1" applyFill="1" applyBorder="1" applyAlignment="1">
      <alignment horizontal="center" vertical="center" wrapText="1"/>
    </xf>
    <xf numFmtId="0" fontId="22" fillId="13" borderId="1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1"/>
    <cellStyle name="Normal 4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</xdr:row>
      <xdr:rowOff>19050</xdr:rowOff>
    </xdr:from>
    <xdr:to>
      <xdr:col>0</xdr:col>
      <xdr:colOff>742951</xdr:colOff>
      <xdr:row>4</xdr:row>
      <xdr:rowOff>176263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1F7CAC4-5093-455A-B607-371DA739B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400050"/>
          <a:ext cx="590552" cy="5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245"/>
  <sheetViews>
    <sheetView tabSelected="1" workbookViewId="0">
      <selection activeCell="G7" sqref="G7"/>
    </sheetView>
  </sheetViews>
  <sheetFormatPr baseColWidth="10" defaultColWidth="12.625" defaultRowHeight="15" customHeight="1" outlineLevelCol="1" x14ac:dyDescent="0.2"/>
  <cols>
    <col min="1" max="1" width="44.5" style="1" bestFit="1" customWidth="1"/>
    <col min="2" max="3" width="7" style="1" customWidth="1"/>
    <col min="4" max="4" width="5.5" style="1" customWidth="1"/>
    <col min="5" max="5" width="8.75" style="1" hidden="1" customWidth="1"/>
    <col min="6" max="6" width="12" style="1" customWidth="1"/>
    <col min="7" max="7" width="17.75" style="1" customWidth="1" outlineLevel="1"/>
    <col min="8" max="8" width="26.875" style="1" bestFit="1" customWidth="1" outlineLevel="1"/>
    <col min="9" max="9" width="4.75" style="1" bestFit="1" customWidth="1" outlineLevel="1"/>
    <col min="10" max="10" width="12.25" style="1" bestFit="1" customWidth="1"/>
    <col min="11" max="11" width="8.5" style="1" customWidth="1"/>
    <col min="12" max="12" width="28.625" style="1" customWidth="1"/>
    <col min="13" max="13" width="7.625" style="1" customWidth="1"/>
    <col min="14" max="14" width="6.125" style="1" customWidth="1"/>
    <col min="15" max="16" width="6.375" style="2" customWidth="1"/>
    <col min="17" max="17" width="6.875" style="1" customWidth="1"/>
    <col min="18" max="18" width="7.75" style="1" customWidth="1" outlineLevel="1"/>
    <col min="19" max="19" width="7" style="1" customWidth="1" outlineLevel="1"/>
    <col min="20" max="20" width="6.375" style="1" customWidth="1" outlineLevel="1"/>
    <col min="21" max="21" width="5.875" style="1" customWidth="1" outlineLevel="1"/>
    <col min="22" max="22" width="6.75" style="1" customWidth="1" outlineLevel="1"/>
    <col min="23" max="23" width="7.375" style="1" customWidth="1"/>
    <col min="24" max="24" width="6.625" style="1" customWidth="1" outlineLevel="1"/>
    <col min="25" max="25" width="6.625" style="1" customWidth="1"/>
    <col min="26" max="26" width="6.75" style="1" customWidth="1" outlineLevel="1"/>
    <col min="27" max="27" width="7.125" style="1" customWidth="1" outlineLevel="1"/>
    <col min="28" max="28" width="7.75" style="1" customWidth="1" outlineLevel="1"/>
    <col min="29" max="29" width="6.75" style="1" customWidth="1" outlineLevel="1"/>
    <col min="30" max="30" width="6.875" style="1" customWidth="1" outlineLevel="1"/>
    <col min="31" max="31" width="7.875" style="1" customWidth="1" outlineLevel="1"/>
    <col min="32" max="32" width="9.25" style="1" customWidth="1" outlineLevel="1"/>
    <col min="33" max="33" width="7.875" style="1" customWidth="1" outlineLevel="1"/>
    <col min="34" max="34" width="7.875" style="1" customWidth="1"/>
    <col min="35" max="35" width="9.75" style="1" customWidth="1" outlineLevel="1"/>
    <col min="36" max="36" width="8.75" style="1" customWidth="1" outlineLevel="1"/>
    <col min="37" max="37" width="9.25" style="1" customWidth="1"/>
    <col min="38" max="38" width="12" style="1" hidden="1" customWidth="1" outlineLevel="1"/>
    <col min="39" max="39" width="9.5" style="1" customWidth="1" outlineLevel="1"/>
    <col min="40" max="40" width="0" style="1" hidden="1" customWidth="1"/>
    <col min="41" max="182" width="12.625" style="1"/>
    <col min="183" max="183" width="7.375" style="1" customWidth="1"/>
    <col min="184" max="184" width="20.875" style="1" customWidth="1"/>
    <col min="185" max="185" width="17.125" style="1" customWidth="1"/>
    <col min="186" max="186" width="5.5" style="1" customWidth="1"/>
    <col min="187" max="187" width="5.375" style="1" customWidth="1"/>
    <col min="188" max="190" width="0" style="1" hidden="1" customWidth="1"/>
    <col min="191" max="191" width="26.375" style="1" customWidth="1"/>
    <col min="192" max="192" width="8.5" style="1" customWidth="1"/>
    <col min="193" max="193" width="27.75" style="1" customWidth="1"/>
    <col min="194" max="194" width="12.875" style="1" customWidth="1"/>
    <col min="195" max="195" width="9.5" style="1" customWidth="1"/>
    <col min="196" max="196" width="9.75" style="1" customWidth="1"/>
    <col min="197" max="197" width="7.75" style="1" customWidth="1"/>
    <col min="198" max="198" width="7.25" style="1" customWidth="1"/>
    <col min="199" max="199" width="17.625" style="1" customWidth="1"/>
    <col min="200" max="201" width="0" style="1" hidden="1" customWidth="1"/>
    <col min="202" max="202" width="16.375" style="1" customWidth="1"/>
    <col min="203" max="204" width="0" style="1" hidden="1" customWidth="1"/>
    <col min="205" max="205" width="14.625" style="1" customWidth="1"/>
    <col min="206" max="207" width="0" style="1" hidden="1" customWidth="1"/>
    <col min="208" max="208" width="13.75" style="1" customWidth="1"/>
    <col min="209" max="210" width="0" style="1" hidden="1" customWidth="1"/>
    <col min="211" max="211" width="13.625" style="1" customWidth="1"/>
    <col min="212" max="214" width="0" style="1" hidden="1" customWidth="1"/>
    <col min="215" max="215" width="23.75" style="1" customWidth="1"/>
    <col min="216" max="223" width="0" style="1" hidden="1" customWidth="1"/>
    <col min="224" max="224" width="16.5" style="1" customWidth="1"/>
    <col min="225" max="226" width="0" style="1" hidden="1" customWidth="1"/>
    <col min="227" max="227" width="21.125" style="1" customWidth="1"/>
    <col min="228" max="233" width="0" style="1" hidden="1" customWidth="1"/>
    <col min="234" max="234" width="17.125" style="1" customWidth="1"/>
    <col min="235" max="235" width="22.375" style="1" customWidth="1"/>
    <col min="236" max="236" width="12.625" style="1"/>
    <col min="237" max="237" width="11.125" style="1" customWidth="1"/>
    <col min="238" max="238" width="16.5" style="1" customWidth="1"/>
    <col min="239" max="240" width="13" style="1" customWidth="1"/>
    <col min="241" max="241" width="10" style="1" customWidth="1"/>
    <col min="242" max="242" width="13.5" style="1" customWidth="1"/>
    <col min="243" max="243" width="10.875" style="1" customWidth="1"/>
    <col min="244" max="244" width="20.125" style="1" customWidth="1"/>
    <col min="245" max="438" width="12.625" style="1"/>
    <col min="439" max="439" width="7.375" style="1" customWidth="1"/>
    <col min="440" max="440" width="20.875" style="1" customWidth="1"/>
    <col min="441" max="441" width="17.125" style="1" customWidth="1"/>
    <col min="442" max="442" width="5.5" style="1" customWidth="1"/>
    <col min="443" max="443" width="5.375" style="1" customWidth="1"/>
    <col min="444" max="446" width="0" style="1" hidden="1" customWidth="1"/>
    <col min="447" max="447" width="26.375" style="1" customWidth="1"/>
    <col min="448" max="448" width="8.5" style="1" customWidth="1"/>
    <col min="449" max="449" width="27.75" style="1" customWidth="1"/>
    <col min="450" max="450" width="12.875" style="1" customWidth="1"/>
    <col min="451" max="451" width="9.5" style="1" customWidth="1"/>
    <col min="452" max="452" width="9.75" style="1" customWidth="1"/>
    <col min="453" max="453" width="7.75" style="1" customWidth="1"/>
    <col min="454" max="454" width="7.25" style="1" customWidth="1"/>
    <col min="455" max="455" width="17.625" style="1" customWidth="1"/>
    <col min="456" max="457" width="0" style="1" hidden="1" customWidth="1"/>
    <col min="458" max="458" width="16.375" style="1" customWidth="1"/>
    <col min="459" max="460" width="0" style="1" hidden="1" customWidth="1"/>
    <col min="461" max="461" width="14.625" style="1" customWidth="1"/>
    <col min="462" max="463" width="0" style="1" hidden="1" customWidth="1"/>
    <col min="464" max="464" width="13.75" style="1" customWidth="1"/>
    <col min="465" max="466" width="0" style="1" hidden="1" customWidth="1"/>
    <col min="467" max="467" width="13.625" style="1" customWidth="1"/>
    <col min="468" max="470" width="0" style="1" hidden="1" customWidth="1"/>
    <col min="471" max="471" width="23.75" style="1" customWidth="1"/>
    <col min="472" max="479" width="0" style="1" hidden="1" customWidth="1"/>
    <col min="480" max="480" width="16.5" style="1" customWidth="1"/>
    <col min="481" max="482" width="0" style="1" hidden="1" customWidth="1"/>
    <col min="483" max="483" width="21.125" style="1" customWidth="1"/>
    <col min="484" max="489" width="0" style="1" hidden="1" customWidth="1"/>
    <col min="490" max="490" width="17.125" style="1" customWidth="1"/>
    <col min="491" max="491" width="22.375" style="1" customWidth="1"/>
    <col min="492" max="492" width="12.625" style="1"/>
    <col min="493" max="493" width="11.125" style="1" customWidth="1"/>
    <col min="494" max="494" width="16.5" style="1" customWidth="1"/>
    <col min="495" max="496" width="13" style="1" customWidth="1"/>
    <col min="497" max="497" width="10" style="1" customWidth="1"/>
    <col min="498" max="498" width="13.5" style="1" customWidth="1"/>
    <col min="499" max="499" width="10.875" style="1" customWidth="1"/>
    <col min="500" max="500" width="20.125" style="1" customWidth="1"/>
    <col min="501" max="694" width="12.625" style="1"/>
    <col min="695" max="695" width="7.375" style="1" customWidth="1"/>
    <col min="696" max="696" width="20.875" style="1" customWidth="1"/>
    <col min="697" max="697" width="17.125" style="1" customWidth="1"/>
    <col min="698" max="698" width="5.5" style="1" customWidth="1"/>
    <col min="699" max="699" width="5.375" style="1" customWidth="1"/>
    <col min="700" max="702" width="0" style="1" hidden="1" customWidth="1"/>
    <col min="703" max="703" width="26.375" style="1" customWidth="1"/>
    <col min="704" max="704" width="8.5" style="1" customWidth="1"/>
    <col min="705" max="705" width="27.75" style="1" customWidth="1"/>
    <col min="706" max="706" width="12.875" style="1" customWidth="1"/>
    <col min="707" max="707" width="9.5" style="1" customWidth="1"/>
    <col min="708" max="708" width="9.75" style="1" customWidth="1"/>
    <col min="709" max="709" width="7.75" style="1" customWidth="1"/>
    <col min="710" max="710" width="7.25" style="1" customWidth="1"/>
    <col min="711" max="711" width="17.625" style="1" customWidth="1"/>
    <col min="712" max="713" width="0" style="1" hidden="1" customWidth="1"/>
    <col min="714" max="714" width="16.375" style="1" customWidth="1"/>
    <col min="715" max="716" width="0" style="1" hidden="1" customWidth="1"/>
    <col min="717" max="717" width="14.625" style="1" customWidth="1"/>
    <col min="718" max="719" width="0" style="1" hidden="1" customWidth="1"/>
    <col min="720" max="720" width="13.75" style="1" customWidth="1"/>
    <col min="721" max="722" width="0" style="1" hidden="1" customWidth="1"/>
    <col min="723" max="723" width="13.625" style="1" customWidth="1"/>
    <col min="724" max="726" width="0" style="1" hidden="1" customWidth="1"/>
    <col min="727" max="727" width="23.75" style="1" customWidth="1"/>
    <col min="728" max="735" width="0" style="1" hidden="1" customWidth="1"/>
    <col min="736" max="736" width="16.5" style="1" customWidth="1"/>
    <col min="737" max="738" width="0" style="1" hidden="1" customWidth="1"/>
    <col min="739" max="739" width="21.125" style="1" customWidth="1"/>
    <col min="740" max="745" width="0" style="1" hidden="1" customWidth="1"/>
    <col min="746" max="746" width="17.125" style="1" customWidth="1"/>
    <col min="747" max="747" width="22.375" style="1" customWidth="1"/>
    <col min="748" max="748" width="12.625" style="1"/>
    <col min="749" max="749" width="11.125" style="1" customWidth="1"/>
    <col min="750" max="750" width="16.5" style="1" customWidth="1"/>
    <col min="751" max="752" width="13" style="1" customWidth="1"/>
    <col min="753" max="753" width="10" style="1" customWidth="1"/>
    <col min="754" max="754" width="13.5" style="1" customWidth="1"/>
    <col min="755" max="755" width="10.875" style="1" customWidth="1"/>
    <col min="756" max="756" width="20.125" style="1" customWidth="1"/>
    <col min="757" max="950" width="12.625" style="1"/>
    <col min="951" max="951" width="7.375" style="1" customWidth="1"/>
    <col min="952" max="952" width="20.875" style="1" customWidth="1"/>
    <col min="953" max="953" width="17.125" style="1" customWidth="1"/>
    <col min="954" max="954" width="5.5" style="1" customWidth="1"/>
    <col min="955" max="955" width="5.375" style="1" customWidth="1"/>
    <col min="956" max="958" width="0" style="1" hidden="1" customWidth="1"/>
    <col min="959" max="959" width="26.375" style="1" customWidth="1"/>
    <col min="960" max="960" width="8.5" style="1" customWidth="1"/>
    <col min="961" max="961" width="27.75" style="1" customWidth="1"/>
    <col min="962" max="962" width="12.875" style="1" customWidth="1"/>
    <col min="963" max="963" width="9.5" style="1" customWidth="1"/>
    <col min="964" max="964" width="9.75" style="1" customWidth="1"/>
    <col min="965" max="965" width="7.75" style="1" customWidth="1"/>
    <col min="966" max="966" width="7.25" style="1" customWidth="1"/>
    <col min="967" max="967" width="17.625" style="1" customWidth="1"/>
    <col min="968" max="969" width="0" style="1" hidden="1" customWidth="1"/>
    <col min="970" max="970" width="16.375" style="1" customWidth="1"/>
    <col min="971" max="972" width="0" style="1" hidden="1" customWidth="1"/>
    <col min="973" max="973" width="14.625" style="1" customWidth="1"/>
    <col min="974" max="975" width="0" style="1" hidden="1" customWidth="1"/>
    <col min="976" max="976" width="13.75" style="1" customWidth="1"/>
    <col min="977" max="978" width="0" style="1" hidden="1" customWidth="1"/>
    <col min="979" max="979" width="13.625" style="1" customWidth="1"/>
    <col min="980" max="982" width="0" style="1" hidden="1" customWidth="1"/>
    <col min="983" max="983" width="23.75" style="1" customWidth="1"/>
    <col min="984" max="991" width="0" style="1" hidden="1" customWidth="1"/>
    <col min="992" max="992" width="16.5" style="1" customWidth="1"/>
    <col min="993" max="994" width="0" style="1" hidden="1" customWidth="1"/>
    <col min="995" max="995" width="21.125" style="1" customWidth="1"/>
    <col min="996" max="1001" width="0" style="1" hidden="1" customWidth="1"/>
    <col min="1002" max="1002" width="17.125" style="1" customWidth="1"/>
    <col min="1003" max="1003" width="22.375" style="1" customWidth="1"/>
    <col min="1004" max="1004" width="12.625" style="1"/>
    <col min="1005" max="1005" width="11.125" style="1" customWidth="1"/>
    <col min="1006" max="1006" width="16.5" style="1" customWidth="1"/>
    <col min="1007" max="1008" width="13" style="1" customWidth="1"/>
    <col min="1009" max="1009" width="10" style="1" customWidth="1"/>
    <col min="1010" max="1010" width="13.5" style="1" customWidth="1"/>
    <col min="1011" max="1011" width="10.875" style="1" customWidth="1"/>
    <col min="1012" max="1012" width="20.125" style="1" customWidth="1"/>
    <col min="1013" max="1206" width="12.625" style="1"/>
    <col min="1207" max="1207" width="7.375" style="1" customWidth="1"/>
    <col min="1208" max="1208" width="20.875" style="1" customWidth="1"/>
    <col min="1209" max="1209" width="17.125" style="1" customWidth="1"/>
    <col min="1210" max="1210" width="5.5" style="1" customWidth="1"/>
    <col min="1211" max="1211" width="5.375" style="1" customWidth="1"/>
    <col min="1212" max="1214" width="0" style="1" hidden="1" customWidth="1"/>
    <col min="1215" max="1215" width="26.375" style="1" customWidth="1"/>
    <col min="1216" max="1216" width="8.5" style="1" customWidth="1"/>
    <col min="1217" max="1217" width="27.75" style="1" customWidth="1"/>
    <col min="1218" max="1218" width="12.875" style="1" customWidth="1"/>
    <col min="1219" max="1219" width="9.5" style="1" customWidth="1"/>
    <col min="1220" max="1220" width="9.75" style="1" customWidth="1"/>
    <col min="1221" max="1221" width="7.75" style="1" customWidth="1"/>
    <col min="1222" max="1222" width="7.25" style="1" customWidth="1"/>
    <col min="1223" max="1223" width="17.625" style="1" customWidth="1"/>
    <col min="1224" max="1225" width="0" style="1" hidden="1" customWidth="1"/>
    <col min="1226" max="1226" width="16.375" style="1" customWidth="1"/>
    <col min="1227" max="1228" width="0" style="1" hidden="1" customWidth="1"/>
    <col min="1229" max="1229" width="14.625" style="1" customWidth="1"/>
    <col min="1230" max="1231" width="0" style="1" hidden="1" customWidth="1"/>
    <col min="1232" max="1232" width="13.75" style="1" customWidth="1"/>
    <col min="1233" max="1234" width="0" style="1" hidden="1" customWidth="1"/>
    <col min="1235" max="1235" width="13.625" style="1" customWidth="1"/>
    <col min="1236" max="1238" width="0" style="1" hidden="1" customWidth="1"/>
    <col min="1239" max="1239" width="23.75" style="1" customWidth="1"/>
    <col min="1240" max="1247" width="0" style="1" hidden="1" customWidth="1"/>
    <col min="1248" max="1248" width="16.5" style="1" customWidth="1"/>
    <col min="1249" max="1250" width="0" style="1" hidden="1" customWidth="1"/>
    <col min="1251" max="1251" width="21.125" style="1" customWidth="1"/>
    <col min="1252" max="1257" width="0" style="1" hidden="1" customWidth="1"/>
    <col min="1258" max="1258" width="17.125" style="1" customWidth="1"/>
    <col min="1259" max="1259" width="22.375" style="1" customWidth="1"/>
    <col min="1260" max="1260" width="12.625" style="1"/>
    <col min="1261" max="1261" width="11.125" style="1" customWidth="1"/>
    <col min="1262" max="1262" width="16.5" style="1" customWidth="1"/>
    <col min="1263" max="1264" width="13" style="1" customWidth="1"/>
    <col min="1265" max="1265" width="10" style="1" customWidth="1"/>
    <col min="1266" max="1266" width="13.5" style="1" customWidth="1"/>
    <col min="1267" max="1267" width="10.875" style="1" customWidth="1"/>
    <col min="1268" max="1268" width="20.125" style="1" customWidth="1"/>
    <col min="1269" max="1462" width="12.625" style="1"/>
    <col min="1463" max="1463" width="7.375" style="1" customWidth="1"/>
    <col min="1464" max="1464" width="20.875" style="1" customWidth="1"/>
    <col min="1465" max="1465" width="17.125" style="1" customWidth="1"/>
    <col min="1466" max="1466" width="5.5" style="1" customWidth="1"/>
    <col min="1467" max="1467" width="5.375" style="1" customWidth="1"/>
    <col min="1468" max="1470" width="0" style="1" hidden="1" customWidth="1"/>
    <col min="1471" max="1471" width="26.375" style="1" customWidth="1"/>
    <col min="1472" max="1472" width="8.5" style="1" customWidth="1"/>
    <col min="1473" max="1473" width="27.75" style="1" customWidth="1"/>
    <col min="1474" max="1474" width="12.875" style="1" customWidth="1"/>
    <col min="1475" max="1475" width="9.5" style="1" customWidth="1"/>
    <col min="1476" max="1476" width="9.75" style="1" customWidth="1"/>
    <col min="1477" max="1477" width="7.75" style="1" customWidth="1"/>
    <col min="1478" max="1478" width="7.25" style="1" customWidth="1"/>
    <col min="1479" max="1479" width="17.625" style="1" customWidth="1"/>
    <col min="1480" max="1481" width="0" style="1" hidden="1" customWidth="1"/>
    <col min="1482" max="1482" width="16.375" style="1" customWidth="1"/>
    <col min="1483" max="1484" width="0" style="1" hidden="1" customWidth="1"/>
    <col min="1485" max="1485" width="14.625" style="1" customWidth="1"/>
    <col min="1486" max="1487" width="0" style="1" hidden="1" customWidth="1"/>
    <col min="1488" max="1488" width="13.75" style="1" customWidth="1"/>
    <col min="1489" max="1490" width="0" style="1" hidden="1" customWidth="1"/>
    <col min="1491" max="1491" width="13.625" style="1" customWidth="1"/>
    <col min="1492" max="1494" width="0" style="1" hidden="1" customWidth="1"/>
    <col min="1495" max="1495" width="23.75" style="1" customWidth="1"/>
    <col min="1496" max="1503" width="0" style="1" hidden="1" customWidth="1"/>
    <col min="1504" max="1504" width="16.5" style="1" customWidth="1"/>
    <col min="1505" max="1506" width="0" style="1" hidden="1" customWidth="1"/>
    <col min="1507" max="1507" width="21.125" style="1" customWidth="1"/>
    <col min="1508" max="1513" width="0" style="1" hidden="1" customWidth="1"/>
    <col min="1514" max="1514" width="17.125" style="1" customWidth="1"/>
    <col min="1515" max="1515" width="22.375" style="1" customWidth="1"/>
    <col min="1516" max="1516" width="12.625" style="1"/>
    <col min="1517" max="1517" width="11.125" style="1" customWidth="1"/>
    <col min="1518" max="1518" width="16.5" style="1" customWidth="1"/>
    <col min="1519" max="1520" width="13" style="1" customWidth="1"/>
    <col min="1521" max="1521" width="10" style="1" customWidth="1"/>
    <col min="1522" max="1522" width="13.5" style="1" customWidth="1"/>
    <col min="1523" max="1523" width="10.875" style="1" customWidth="1"/>
    <col min="1524" max="1524" width="20.125" style="1" customWidth="1"/>
    <col min="1525" max="1718" width="12.625" style="1"/>
    <col min="1719" max="1719" width="7.375" style="1" customWidth="1"/>
    <col min="1720" max="1720" width="20.875" style="1" customWidth="1"/>
    <col min="1721" max="1721" width="17.125" style="1" customWidth="1"/>
    <col min="1722" max="1722" width="5.5" style="1" customWidth="1"/>
    <col min="1723" max="1723" width="5.375" style="1" customWidth="1"/>
    <col min="1724" max="1726" width="0" style="1" hidden="1" customWidth="1"/>
    <col min="1727" max="1727" width="26.375" style="1" customWidth="1"/>
    <col min="1728" max="1728" width="8.5" style="1" customWidth="1"/>
    <col min="1729" max="1729" width="27.75" style="1" customWidth="1"/>
    <col min="1730" max="1730" width="12.875" style="1" customWidth="1"/>
    <col min="1731" max="1731" width="9.5" style="1" customWidth="1"/>
    <col min="1732" max="1732" width="9.75" style="1" customWidth="1"/>
    <col min="1733" max="1733" width="7.75" style="1" customWidth="1"/>
    <col min="1734" max="1734" width="7.25" style="1" customWidth="1"/>
    <col min="1735" max="1735" width="17.625" style="1" customWidth="1"/>
    <col min="1736" max="1737" width="0" style="1" hidden="1" customWidth="1"/>
    <col min="1738" max="1738" width="16.375" style="1" customWidth="1"/>
    <col min="1739" max="1740" width="0" style="1" hidden="1" customWidth="1"/>
    <col min="1741" max="1741" width="14.625" style="1" customWidth="1"/>
    <col min="1742" max="1743" width="0" style="1" hidden="1" customWidth="1"/>
    <col min="1744" max="1744" width="13.75" style="1" customWidth="1"/>
    <col min="1745" max="1746" width="0" style="1" hidden="1" customWidth="1"/>
    <col min="1747" max="1747" width="13.625" style="1" customWidth="1"/>
    <col min="1748" max="1750" width="0" style="1" hidden="1" customWidth="1"/>
    <col min="1751" max="1751" width="23.75" style="1" customWidth="1"/>
    <col min="1752" max="1759" width="0" style="1" hidden="1" customWidth="1"/>
    <col min="1760" max="1760" width="16.5" style="1" customWidth="1"/>
    <col min="1761" max="1762" width="0" style="1" hidden="1" customWidth="1"/>
    <col min="1763" max="1763" width="21.125" style="1" customWidth="1"/>
    <col min="1764" max="1769" width="0" style="1" hidden="1" customWidth="1"/>
    <col min="1770" max="1770" width="17.125" style="1" customWidth="1"/>
    <col min="1771" max="1771" width="22.375" style="1" customWidth="1"/>
    <col min="1772" max="1772" width="12.625" style="1"/>
    <col min="1773" max="1773" width="11.125" style="1" customWidth="1"/>
    <col min="1774" max="1774" width="16.5" style="1" customWidth="1"/>
    <col min="1775" max="1776" width="13" style="1" customWidth="1"/>
    <col min="1777" max="1777" width="10" style="1" customWidth="1"/>
    <col min="1778" max="1778" width="13.5" style="1" customWidth="1"/>
    <col min="1779" max="1779" width="10.875" style="1" customWidth="1"/>
    <col min="1780" max="1780" width="20.125" style="1" customWidth="1"/>
    <col min="1781" max="1974" width="12.625" style="1"/>
    <col min="1975" max="1975" width="7.375" style="1" customWidth="1"/>
    <col min="1976" max="1976" width="20.875" style="1" customWidth="1"/>
    <col min="1977" max="1977" width="17.125" style="1" customWidth="1"/>
    <col min="1978" max="1978" width="5.5" style="1" customWidth="1"/>
    <col min="1979" max="1979" width="5.375" style="1" customWidth="1"/>
    <col min="1980" max="1982" width="0" style="1" hidden="1" customWidth="1"/>
    <col min="1983" max="1983" width="26.375" style="1" customWidth="1"/>
    <col min="1984" max="1984" width="8.5" style="1" customWidth="1"/>
    <col min="1985" max="1985" width="27.75" style="1" customWidth="1"/>
    <col min="1986" max="1986" width="12.875" style="1" customWidth="1"/>
    <col min="1987" max="1987" width="9.5" style="1" customWidth="1"/>
    <col min="1988" max="1988" width="9.75" style="1" customWidth="1"/>
    <col min="1989" max="1989" width="7.75" style="1" customWidth="1"/>
    <col min="1990" max="1990" width="7.25" style="1" customWidth="1"/>
    <col min="1991" max="1991" width="17.625" style="1" customWidth="1"/>
    <col min="1992" max="1993" width="0" style="1" hidden="1" customWidth="1"/>
    <col min="1994" max="1994" width="16.375" style="1" customWidth="1"/>
    <col min="1995" max="1996" width="0" style="1" hidden="1" customWidth="1"/>
    <col min="1997" max="1997" width="14.625" style="1" customWidth="1"/>
    <col min="1998" max="1999" width="0" style="1" hidden="1" customWidth="1"/>
    <col min="2000" max="2000" width="13.75" style="1" customWidth="1"/>
    <col min="2001" max="2002" width="0" style="1" hidden="1" customWidth="1"/>
    <col min="2003" max="2003" width="13.625" style="1" customWidth="1"/>
    <col min="2004" max="2006" width="0" style="1" hidden="1" customWidth="1"/>
    <col min="2007" max="2007" width="23.75" style="1" customWidth="1"/>
    <col min="2008" max="2015" width="0" style="1" hidden="1" customWidth="1"/>
    <col min="2016" max="2016" width="16.5" style="1" customWidth="1"/>
    <col min="2017" max="2018" width="0" style="1" hidden="1" customWidth="1"/>
    <col min="2019" max="2019" width="21.125" style="1" customWidth="1"/>
    <col min="2020" max="2025" width="0" style="1" hidden="1" customWidth="1"/>
    <col min="2026" max="2026" width="17.125" style="1" customWidth="1"/>
    <col min="2027" max="2027" width="22.375" style="1" customWidth="1"/>
    <col min="2028" max="2028" width="12.625" style="1"/>
    <col min="2029" max="2029" width="11.125" style="1" customWidth="1"/>
    <col min="2030" max="2030" width="16.5" style="1" customWidth="1"/>
    <col min="2031" max="2032" width="13" style="1" customWidth="1"/>
    <col min="2033" max="2033" width="10" style="1" customWidth="1"/>
    <col min="2034" max="2034" width="13.5" style="1" customWidth="1"/>
    <col min="2035" max="2035" width="10.875" style="1" customWidth="1"/>
    <col min="2036" max="2036" width="20.125" style="1" customWidth="1"/>
    <col min="2037" max="2230" width="12.625" style="1"/>
    <col min="2231" max="2231" width="7.375" style="1" customWidth="1"/>
    <col min="2232" max="2232" width="20.875" style="1" customWidth="1"/>
    <col min="2233" max="2233" width="17.125" style="1" customWidth="1"/>
    <col min="2234" max="2234" width="5.5" style="1" customWidth="1"/>
    <col min="2235" max="2235" width="5.375" style="1" customWidth="1"/>
    <col min="2236" max="2238" width="0" style="1" hidden="1" customWidth="1"/>
    <col min="2239" max="2239" width="26.375" style="1" customWidth="1"/>
    <col min="2240" max="2240" width="8.5" style="1" customWidth="1"/>
    <col min="2241" max="2241" width="27.75" style="1" customWidth="1"/>
    <col min="2242" max="2242" width="12.875" style="1" customWidth="1"/>
    <col min="2243" max="2243" width="9.5" style="1" customWidth="1"/>
    <col min="2244" max="2244" width="9.75" style="1" customWidth="1"/>
    <col min="2245" max="2245" width="7.75" style="1" customWidth="1"/>
    <col min="2246" max="2246" width="7.25" style="1" customWidth="1"/>
    <col min="2247" max="2247" width="17.625" style="1" customWidth="1"/>
    <col min="2248" max="2249" width="0" style="1" hidden="1" customWidth="1"/>
    <col min="2250" max="2250" width="16.375" style="1" customWidth="1"/>
    <col min="2251" max="2252" width="0" style="1" hidden="1" customWidth="1"/>
    <col min="2253" max="2253" width="14.625" style="1" customWidth="1"/>
    <col min="2254" max="2255" width="0" style="1" hidden="1" customWidth="1"/>
    <col min="2256" max="2256" width="13.75" style="1" customWidth="1"/>
    <col min="2257" max="2258" width="0" style="1" hidden="1" customWidth="1"/>
    <col min="2259" max="2259" width="13.625" style="1" customWidth="1"/>
    <col min="2260" max="2262" width="0" style="1" hidden="1" customWidth="1"/>
    <col min="2263" max="2263" width="23.75" style="1" customWidth="1"/>
    <col min="2264" max="2271" width="0" style="1" hidden="1" customWidth="1"/>
    <col min="2272" max="2272" width="16.5" style="1" customWidth="1"/>
    <col min="2273" max="2274" width="0" style="1" hidden="1" customWidth="1"/>
    <col min="2275" max="2275" width="21.125" style="1" customWidth="1"/>
    <col min="2276" max="2281" width="0" style="1" hidden="1" customWidth="1"/>
    <col min="2282" max="2282" width="17.125" style="1" customWidth="1"/>
    <col min="2283" max="2283" width="22.375" style="1" customWidth="1"/>
    <col min="2284" max="2284" width="12.625" style="1"/>
    <col min="2285" max="2285" width="11.125" style="1" customWidth="1"/>
    <col min="2286" max="2286" width="16.5" style="1" customWidth="1"/>
    <col min="2287" max="2288" width="13" style="1" customWidth="1"/>
    <col min="2289" max="2289" width="10" style="1" customWidth="1"/>
    <col min="2290" max="2290" width="13.5" style="1" customWidth="1"/>
    <col min="2291" max="2291" width="10.875" style="1" customWidth="1"/>
    <col min="2292" max="2292" width="20.125" style="1" customWidth="1"/>
    <col min="2293" max="2486" width="12.625" style="1"/>
    <col min="2487" max="2487" width="7.375" style="1" customWidth="1"/>
    <col min="2488" max="2488" width="20.875" style="1" customWidth="1"/>
    <col min="2489" max="2489" width="17.125" style="1" customWidth="1"/>
    <col min="2490" max="2490" width="5.5" style="1" customWidth="1"/>
    <col min="2491" max="2491" width="5.375" style="1" customWidth="1"/>
    <col min="2492" max="2494" width="0" style="1" hidden="1" customWidth="1"/>
    <col min="2495" max="2495" width="26.375" style="1" customWidth="1"/>
    <col min="2496" max="2496" width="8.5" style="1" customWidth="1"/>
    <col min="2497" max="2497" width="27.75" style="1" customWidth="1"/>
    <col min="2498" max="2498" width="12.875" style="1" customWidth="1"/>
    <col min="2499" max="2499" width="9.5" style="1" customWidth="1"/>
    <col min="2500" max="2500" width="9.75" style="1" customWidth="1"/>
    <col min="2501" max="2501" width="7.75" style="1" customWidth="1"/>
    <col min="2502" max="2502" width="7.25" style="1" customWidth="1"/>
    <col min="2503" max="2503" width="17.625" style="1" customWidth="1"/>
    <col min="2504" max="2505" width="0" style="1" hidden="1" customWidth="1"/>
    <col min="2506" max="2506" width="16.375" style="1" customWidth="1"/>
    <col min="2507" max="2508" width="0" style="1" hidden="1" customWidth="1"/>
    <col min="2509" max="2509" width="14.625" style="1" customWidth="1"/>
    <col min="2510" max="2511" width="0" style="1" hidden="1" customWidth="1"/>
    <col min="2512" max="2512" width="13.75" style="1" customWidth="1"/>
    <col min="2513" max="2514" width="0" style="1" hidden="1" customWidth="1"/>
    <col min="2515" max="2515" width="13.625" style="1" customWidth="1"/>
    <col min="2516" max="2518" width="0" style="1" hidden="1" customWidth="1"/>
    <col min="2519" max="2519" width="23.75" style="1" customWidth="1"/>
    <col min="2520" max="2527" width="0" style="1" hidden="1" customWidth="1"/>
    <col min="2528" max="2528" width="16.5" style="1" customWidth="1"/>
    <col min="2529" max="2530" width="0" style="1" hidden="1" customWidth="1"/>
    <col min="2531" max="2531" width="21.125" style="1" customWidth="1"/>
    <col min="2532" max="2537" width="0" style="1" hidden="1" customWidth="1"/>
    <col min="2538" max="2538" width="17.125" style="1" customWidth="1"/>
    <col min="2539" max="2539" width="22.375" style="1" customWidth="1"/>
    <col min="2540" max="2540" width="12.625" style="1"/>
    <col min="2541" max="2541" width="11.125" style="1" customWidth="1"/>
    <col min="2542" max="2542" width="16.5" style="1" customWidth="1"/>
    <col min="2543" max="2544" width="13" style="1" customWidth="1"/>
    <col min="2545" max="2545" width="10" style="1" customWidth="1"/>
    <col min="2546" max="2546" width="13.5" style="1" customWidth="1"/>
    <col min="2547" max="2547" width="10.875" style="1" customWidth="1"/>
    <col min="2548" max="2548" width="20.125" style="1" customWidth="1"/>
    <col min="2549" max="2742" width="12.625" style="1"/>
    <col min="2743" max="2743" width="7.375" style="1" customWidth="1"/>
    <col min="2744" max="2744" width="20.875" style="1" customWidth="1"/>
    <col min="2745" max="2745" width="17.125" style="1" customWidth="1"/>
    <col min="2746" max="2746" width="5.5" style="1" customWidth="1"/>
    <col min="2747" max="2747" width="5.375" style="1" customWidth="1"/>
    <col min="2748" max="2750" width="0" style="1" hidden="1" customWidth="1"/>
    <col min="2751" max="2751" width="26.375" style="1" customWidth="1"/>
    <col min="2752" max="2752" width="8.5" style="1" customWidth="1"/>
    <col min="2753" max="2753" width="27.75" style="1" customWidth="1"/>
    <col min="2754" max="2754" width="12.875" style="1" customWidth="1"/>
    <col min="2755" max="2755" width="9.5" style="1" customWidth="1"/>
    <col min="2756" max="2756" width="9.75" style="1" customWidth="1"/>
    <col min="2757" max="2757" width="7.75" style="1" customWidth="1"/>
    <col min="2758" max="2758" width="7.25" style="1" customWidth="1"/>
    <col min="2759" max="2759" width="17.625" style="1" customWidth="1"/>
    <col min="2760" max="2761" width="0" style="1" hidden="1" customWidth="1"/>
    <col min="2762" max="2762" width="16.375" style="1" customWidth="1"/>
    <col min="2763" max="2764" width="0" style="1" hidden="1" customWidth="1"/>
    <col min="2765" max="2765" width="14.625" style="1" customWidth="1"/>
    <col min="2766" max="2767" width="0" style="1" hidden="1" customWidth="1"/>
    <col min="2768" max="2768" width="13.75" style="1" customWidth="1"/>
    <col min="2769" max="2770" width="0" style="1" hidden="1" customWidth="1"/>
    <col min="2771" max="2771" width="13.625" style="1" customWidth="1"/>
    <col min="2772" max="2774" width="0" style="1" hidden="1" customWidth="1"/>
    <col min="2775" max="2775" width="23.75" style="1" customWidth="1"/>
    <col min="2776" max="2783" width="0" style="1" hidden="1" customWidth="1"/>
    <col min="2784" max="2784" width="16.5" style="1" customWidth="1"/>
    <col min="2785" max="2786" width="0" style="1" hidden="1" customWidth="1"/>
    <col min="2787" max="2787" width="21.125" style="1" customWidth="1"/>
    <col min="2788" max="2793" width="0" style="1" hidden="1" customWidth="1"/>
    <col min="2794" max="2794" width="17.125" style="1" customWidth="1"/>
    <col min="2795" max="2795" width="22.375" style="1" customWidth="1"/>
    <col min="2796" max="2796" width="12.625" style="1"/>
    <col min="2797" max="2797" width="11.125" style="1" customWidth="1"/>
    <col min="2798" max="2798" width="16.5" style="1" customWidth="1"/>
    <col min="2799" max="2800" width="13" style="1" customWidth="1"/>
    <col min="2801" max="2801" width="10" style="1" customWidth="1"/>
    <col min="2802" max="2802" width="13.5" style="1" customWidth="1"/>
    <col min="2803" max="2803" width="10.875" style="1" customWidth="1"/>
    <col min="2804" max="2804" width="20.125" style="1" customWidth="1"/>
    <col min="2805" max="2998" width="12.625" style="1"/>
    <col min="2999" max="2999" width="7.375" style="1" customWidth="1"/>
    <col min="3000" max="3000" width="20.875" style="1" customWidth="1"/>
    <col min="3001" max="3001" width="17.125" style="1" customWidth="1"/>
    <col min="3002" max="3002" width="5.5" style="1" customWidth="1"/>
    <col min="3003" max="3003" width="5.375" style="1" customWidth="1"/>
    <col min="3004" max="3006" width="0" style="1" hidden="1" customWidth="1"/>
    <col min="3007" max="3007" width="26.375" style="1" customWidth="1"/>
    <col min="3008" max="3008" width="8.5" style="1" customWidth="1"/>
    <col min="3009" max="3009" width="27.75" style="1" customWidth="1"/>
    <col min="3010" max="3010" width="12.875" style="1" customWidth="1"/>
    <col min="3011" max="3011" width="9.5" style="1" customWidth="1"/>
    <col min="3012" max="3012" width="9.75" style="1" customWidth="1"/>
    <col min="3013" max="3013" width="7.75" style="1" customWidth="1"/>
    <col min="3014" max="3014" width="7.25" style="1" customWidth="1"/>
    <col min="3015" max="3015" width="17.625" style="1" customWidth="1"/>
    <col min="3016" max="3017" width="0" style="1" hidden="1" customWidth="1"/>
    <col min="3018" max="3018" width="16.375" style="1" customWidth="1"/>
    <col min="3019" max="3020" width="0" style="1" hidden="1" customWidth="1"/>
    <col min="3021" max="3021" width="14.625" style="1" customWidth="1"/>
    <col min="3022" max="3023" width="0" style="1" hidden="1" customWidth="1"/>
    <col min="3024" max="3024" width="13.75" style="1" customWidth="1"/>
    <col min="3025" max="3026" width="0" style="1" hidden="1" customWidth="1"/>
    <col min="3027" max="3027" width="13.625" style="1" customWidth="1"/>
    <col min="3028" max="3030" width="0" style="1" hidden="1" customWidth="1"/>
    <col min="3031" max="3031" width="23.75" style="1" customWidth="1"/>
    <col min="3032" max="3039" width="0" style="1" hidden="1" customWidth="1"/>
    <col min="3040" max="3040" width="16.5" style="1" customWidth="1"/>
    <col min="3041" max="3042" width="0" style="1" hidden="1" customWidth="1"/>
    <col min="3043" max="3043" width="21.125" style="1" customWidth="1"/>
    <col min="3044" max="3049" width="0" style="1" hidden="1" customWidth="1"/>
    <col min="3050" max="3050" width="17.125" style="1" customWidth="1"/>
    <col min="3051" max="3051" width="22.375" style="1" customWidth="1"/>
    <col min="3052" max="3052" width="12.625" style="1"/>
    <col min="3053" max="3053" width="11.125" style="1" customWidth="1"/>
    <col min="3054" max="3054" width="16.5" style="1" customWidth="1"/>
    <col min="3055" max="3056" width="13" style="1" customWidth="1"/>
    <col min="3057" max="3057" width="10" style="1" customWidth="1"/>
    <col min="3058" max="3058" width="13.5" style="1" customWidth="1"/>
    <col min="3059" max="3059" width="10.875" style="1" customWidth="1"/>
    <col min="3060" max="3060" width="20.125" style="1" customWidth="1"/>
    <col min="3061" max="3254" width="12.625" style="1"/>
    <col min="3255" max="3255" width="7.375" style="1" customWidth="1"/>
    <col min="3256" max="3256" width="20.875" style="1" customWidth="1"/>
    <col min="3257" max="3257" width="17.125" style="1" customWidth="1"/>
    <col min="3258" max="3258" width="5.5" style="1" customWidth="1"/>
    <col min="3259" max="3259" width="5.375" style="1" customWidth="1"/>
    <col min="3260" max="3262" width="0" style="1" hidden="1" customWidth="1"/>
    <col min="3263" max="3263" width="26.375" style="1" customWidth="1"/>
    <col min="3264" max="3264" width="8.5" style="1" customWidth="1"/>
    <col min="3265" max="3265" width="27.75" style="1" customWidth="1"/>
    <col min="3266" max="3266" width="12.875" style="1" customWidth="1"/>
    <col min="3267" max="3267" width="9.5" style="1" customWidth="1"/>
    <col min="3268" max="3268" width="9.75" style="1" customWidth="1"/>
    <col min="3269" max="3269" width="7.75" style="1" customWidth="1"/>
    <col min="3270" max="3270" width="7.25" style="1" customWidth="1"/>
    <col min="3271" max="3271" width="17.625" style="1" customWidth="1"/>
    <col min="3272" max="3273" width="0" style="1" hidden="1" customWidth="1"/>
    <col min="3274" max="3274" width="16.375" style="1" customWidth="1"/>
    <col min="3275" max="3276" width="0" style="1" hidden="1" customWidth="1"/>
    <col min="3277" max="3277" width="14.625" style="1" customWidth="1"/>
    <col min="3278" max="3279" width="0" style="1" hidden="1" customWidth="1"/>
    <col min="3280" max="3280" width="13.75" style="1" customWidth="1"/>
    <col min="3281" max="3282" width="0" style="1" hidden="1" customWidth="1"/>
    <col min="3283" max="3283" width="13.625" style="1" customWidth="1"/>
    <col min="3284" max="3286" width="0" style="1" hidden="1" customWidth="1"/>
    <col min="3287" max="3287" width="23.75" style="1" customWidth="1"/>
    <col min="3288" max="3295" width="0" style="1" hidden="1" customWidth="1"/>
    <col min="3296" max="3296" width="16.5" style="1" customWidth="1"/>
    <col min="3297" max="3298" width="0" style="1" hidden="1" customWidth="1"/>
    <col min="3299" max="3299" width="21.125" style="1" customWidth="1"/>
    <col min="3300" max="3305" width="0" style="1" hidden="1" customWidth="1"/>
    <col min="3306" max="3306" width="17.125" style="1" customWidth="1"/>
    <col min="3307" max="3307" width="22.375" style="1" customWidth="1"/>
    <col min="3308" max="3308" width="12.625" style="1"/>
    <col min="3309" max="3309" width="11.125" style="1" customWidth="1"/>
    <col min="3310" max="3310" width="16.5" style="1" customWidth="1"/>
    <col min="3311" max="3312" width="13" style="1" customWidth="1"/>
    <col min="3313" max="3313" width="10" style="1" customWidth="1"/>
    <col min="3314" max="3314" width="13.5" style="1" customWidth="1"/>
    <col min="3315" max="3315" width="10.875" style="1" customWidth="1"/>
    <col min="3316" max="3316" width="20.125" style="1" customWidth="1"/>
    <col min="3317" max="3510" width="12.625" style="1"/>
    <col min="3511" max="3511" width="7.375" style="1" customWidth="1"/>
    <col min="3512" max="3512" width="20.875" style="1" customWidth="1"/>
    <col min="3513" max="3513" width="17.125" style="1" customWidth="1"/>
    <col min="3514" max="3514" width="5.5" style="1" customWidth="1"/>
    <col min="3515" max="3515" width="5.375" style="1" customWidth="1"/>
    <col min="3516" max="3518" width="0" style="1" hidden="1" customWidth="1"/>
    <col min="3519" max="3519" width="26.375" style="1" customWidth="1"/>
    <col min="3520" max="3520" width="8.5" style="1" customWidth="1"/>
    <col min="3521" max="3521" width="27.75" style="1" customWidth="1"/>
    <col min="3522" max="3522" width="12.875" style="1" customWidth="1"/>
    <col min="3523" max="3523" width="9.5" style="1" customWidth="1"/>
    <col min="3524" max="3524" width="9.75" style="1" customWidth="1"/>
    <col min="3525" max="3525" width="7.75" style="1" customWidth="1"/>
    <col min="3526" max="3526" width="7.25" style="1" customWidth="1"/>
    <col min="3527" max="3527" width="17.625" style="1" customWidth="1"/>
    <col min="3528" max="3529" width="0" style="1" hidden="1" customWidth="1"/>
    <col min="3530" max="3530" width="16.375" style="1" customWidth="1"/>
    <col min="3531" max="3532" width="0" style="1" hidden="1" customWidth="1"/>
    <col min="3533" max="3533" width="14.625" style="1" customWidth="1"/>
    <col min="3534" max="3535" width="0" style="1" hidden="1" customWidth="1"/>
    <col min="3536" max="3536" width="13.75" style="1" customWidth="1"/>
    <col min="3537" max="3538" width="0" style="1" hidden="1" customWidth="1"/>
    <col min="3539" max="3539" width="13.625" style="1" customWidth="1"/>
    <col min="3540" max="3542" width="0" style="1" hidden="1" customWidth="1"/>
    <col min="3543" max="3543" width="23.75" style="1" customWidth="1"/>
    <col min="3544" max="3551" width="0" style="1" hidden="1" customWidth="1"/>
    <col min="3552" max="3552" width="16.5" style="1" customWidth="1"/>
    <col min="3553" max="3554" width="0" style="1" hidden="1" customWidth="1"/>
    <col min="3555" max="3555" width="21.125" style="1" customWidth="1"/>
    <col min="3556" max="3561" width="0" style="1" hidden="1" customWidth="1"/>
    <col min="3562" max="3562" width="17.125" style="1" customWidth="1"/>
    <col min="3563" max="3563" width="22.375" style="1" customWidth="1"/>
    <col min="3564" max="3564" width="12.625" style="1"/>
    <col min="3565" max="3565" width="11.125" style="1" customWidth="1"/>
    <col min="3566" max="3566" width="16.5" style="1" customWidth="1"/>
    <col min="3567" max="3568" width="13" style="1" customWidth="1"/>
    <col min="3569" max="3569" width="10" style="1" customWidth="1"/>
    <col min="3570" max="3570" width="13.5" style="1" customWidth="1"/>
    <col min="3571" max="3571" width="10.875" style="1" customWidth="1"/>
    <col min="3572" max="3572" width="20.125" style="1" customWidth="1"/>
    <col min="3573" max="3766" width="12.625" style="1"/>
    <col min="3767" max="3767" width="7.375" style="1" customWidth="1"/>
    <col min="3768" max="3768" width="20.875" style="1" customWidth="1"/>
    <col min="3769" max="3769" width="17.125" style="1" customWidth="1"/>
    <col min="3770" max="3770" width="5.5" style="1" customWidth="1"/>
    <col min="3771" max="3771" width="5.375" style="1" customWidth="1"/>
    <col min="3772" max="3774" width="0" style="1" hidden="1" customWidth="1"/>
    <col min="3775" max="3775" width="26.375" style="1" customWidth="1"/>
    <col min="3776" max="3776" width="8.5" style="1" customWidth="1"/>
    <col min="3777" max="3777" width="27.75" style="1" customWidth="1"/>
    <col min="3778" max="3778" width="12.875" style="1" customWidth="1"/>
    <col min="3779" max="3779" width="9.5" style="1" customWidth="1"/>
    <col min="3780" max="3780" width="9.75" style="1" customWidth="1"/>
    <col min="3781" max="3781" width="7.75" style="1" customWidth="1"/>
    <col min="3782" max="3782" width="7.25" style="1" customWidth="1"/>
    <col min="3783" max="3783" width="17.625" style="1" customWidth="1"/>
    <col min="3784" max="3785" width="0" style="1" hidden="1" customWidth="1"/>
    <col min="3786" max="3786" width="16.375" style="1" customWidth="1"/>
    <col min="3787" max="3788" width="0" style="1" hidden="1" customWidth="1"/>
    <col min="3789" max="3789" width="14.625" style="1" customWidth="1"/>
    <col min="3790" max="3791" width="0" style="1" hidden="1" customWidth="1"/>
    <col min="3792" max="3792" width="13.75" style="1" customWidth="1"/>
    <col min="3793" max="3794" width="0" style="1" hidden="1" customWidth="1"/>
    <col min="3795" max="3795" width="13.625" style="1" customWidth="1"/>
    <col min="3796" max="3798" width="0" style="1" hidden="1" customWidth="1"/>
    <col min="3799" max="3799" width="23.75" style="1" customWidth="1"/>
    <col min="3800" max="3807" width="0" style="1" hidden="1" customWidth="1"/>
    <col min="3808" max="3808" width="16.5" style="1" customWidth="1"/>
    <col min="3809" max="3810" width="0" style="1" hidden="1" customWidth="1"/>
    <col min="3811" max="3811" width="21.125" style="1" customWidth="1"/>
    <col min="3812" max="3817" width="0" style="1" hidden="1" customWidth="1"/>
    <col min="3818" max="3818" width="17.125" style="1" customWidth="1"/>
    <col min="3819" max="3819" width="22.375" style="1" customWidth="1"/>
    <col min="3820" max="3820" width="12.625" style="1"/>
    <col min="3821" max="3821" width="11.125" style="1" customWidth="1"/>
    <col min="3822" max="3822" width="16.5" style="1" customWidth="1"/>
    <col min="3823" max="3824" width="13" style="1" customWidth="1"/>
    <col min="3825" max="3825" width="10" style="1" customWidth="1"/>
    <col min="3826" max="3826" width="13.5" style="1" customWidth="1"/>
    <col min="3827" max="3827" width="10.875" style="1" customWidth="1"/>
    <col min="3828" max="3828" width="20.125" style="1" customWidth="1"/>
    <col min="3829" max="4022" width="12.625" style="1"/>
    <col min="4023" max="4023" width="7.375" style="1" customWidth="1"/>
    <col min="4024" max="4024" width="20.875" style="1" customWidth="1"/>
    <col min="4025" max="4025" width="17.125" style="1" customWidth="1"/>
    <col min="4026" max="4026" width="5.5" style="1" customWidth="1"/>
    <col min="4027" max="4027" width="5.375" style="1" customWidth="1"/>
    <col min="4028" max="4030" width="0" style="1" hidden="1" customWidth="1"/>
    <col min="4031" max="4031" width="26.375" style="1" customWidth="1"/>
    <col min="4032" max="4032" width="8.5" style="1" customWidth="1"/>
    <col min="4033" max="4033" width="27.75" style="1" customWidth="1"/>
    <col min="4034" max="4034" width="12.875" style="1" customWidth="1"/>
    <col min="4035" max="4035" width="9.5" style="1" customWidth="1"/>
    <col min="4036" max="4036" width="9.75" style="1" customWidth="1"/>
    <col min="4037" max="4037" width="7.75" style="1" customWidth="1"/>
    <col min="4038" max="4038" width="7.25" style="1" customWidth="1"/>
    <col min="4039" max="4039" width="17.625" style="1" customWidth="1"/>
    <col min="4040" max="4041" width="0" style="1" hidden="1" customWidth="1"/>
    <col min="4042" max="4042" width="16.375" style="1" customWidth="1"/>
    <col min="4043" max="4044" width="0" style="1" hidden="1" customWidth="1"/>
    <col min="4045" max="4045" width="14.625" style="1" customWidth="1"/>
    <col min="4046" max="4047" width="0" style="1" hidden="1" customWidth="1"/>
    <col min="4048" max="4048" width="13.75" style="1" customWidth="1"/>
    <col min="4049" max="4050" width="0" style="1" hidden="1" customWidth="1"/>
    <col min="4051" max="4051" width="13.625" style="1" customWidth="1"/>
    <col min="4052" max="4054" width="0" style="1" hidden="1" customWidth="1"/>
    <col min="4055" max="4055" width="23.75" style="1" customWidth="1"/>
    <col min="4056" max="4063" width="0" style="1" hidden="1" customWidth="1"/>
    <col min="4064" max="4064" width="16.5" style="1" customWidth="1"/>
    <col min="4065" max="4066" width="0" style="1" hidden="1" customWidth="1"/>
    <col min="4067" max="4067" width="21.125" style="1" customWidth="1"/>
    <col min="4068" max="4073" width="0" style="1" hidden="1" customWidth="1"/>
    <col min="4074" max="4074" width="17.125" style="1" customWidth="1"/>
    <col min="4075" max="4075" width="22.375" style="1" customWidth="1"/>
    <col min="4076" max="4076" width="12.625" style="1"/>
    <col min="4077" max="4077" width="11.125" style="1" customWidth="1"/>
    <col min="4078" max="4078" width="16.5" style="1" customWidth="1"/>
    <col min="4079" max="4080" width="13" style="1" customWidth="1"/>
    <col min="4081" max="4081" width="10" style="1" customWidth="1"/>
    <col min="4082" max="4082" width="13.5" style="1" customWidth="1"/>
    <col min="4083" max="4083" width="10.875" style="1" customWidth="1"/>
    <col min="4084" max="4084" width="20.125" style="1" customWidth="1"/>
    <col min="4085" max="4278" width="12.625" style="1"/>
    <col min="4279" max="4279" width="7.375" style="1" customWidth="1"/>
    <col min="4280" max="4280" width="20.875" style="1" customWidth="1"/>
    <col min="4281" max="4281" width="17.125" style="1" customWidth="1"/>
    <col min="4282" max="4282" width="5.5" style="1" customWidth="1"/>
    <col min="4283" max="4283" width="5.375" style="1" customWidth="1"/>
    <col min="4284" max="4286" width="0" style="1" hidden="1" customWidth="1"/>
    <col min="4287" max="4287" width="26.375" style="1" customWidth="1"/>
    <col min="4288" max="4288" width="8.5" style="1" customWidth="1"/>
    <col min="4289" max="4289" width="27.75" style="1" customWidth="1"/>
    <col min="4290" max="4290" width="12.875" style="1" customWidth="1"/>
    <col min="4291" max="4291" width="9.5" style="1" customWidth="1"/>
    <col min="4292" max="4292" width="9.75" style="1" customWidth="1"/>
    <col min="4293" max="4293" width="7.75" style="1" customWidth="1"/>
    <col min="4294" max="4294" width="7.25" style="1" customWidth="1"/>
    <col min="4295" max="4295" width="17.625" style="1" customWidth="1"/>
    <col min="4296" max="4297" width="0" style="1" hidden="1" customWidth="1"/>
    <col min="4298" max="4298" width="16.375" style="1" customWidth="1"/>
    <col min="4299" max="4300" width="0" style="1" hidden="1" customWidth="1"/>
    <col min="4301" max="4301" width="14.625" style="1" customWidth="1"/>
    <col min="4302" max="4303" width="0" style="1" hidden="1" customWidth="1"/>
    <col min="4304" max="4304" width="13.75" style="1" customWidth="1"/>
    <col min="4305" max="4306" width="0" style="1" hidden="1" customWidth="1"/>
    <col min="4307" max="4307" width="13.625" style="1" customWidth="1"/>
    <col min="4308" max="4310" width="0" style="1" hidden="1" customWidth="1"/>
    <col min="4311" max="4311" width="23.75" style="1" customWidth="1"/>
    <col min="4312" max="4319" width="0" style="1" hidden="1" customWidth="1"/>
    <col min="4320" max="4320" width="16.5" style="1" customWidth="1"/>
    <col min="4321" max="4322" width="0" style="1" hidden="1" customWidth="1"/>
    <col min="4323" max="4323" width="21.125" style="1" customWidth="1"/>
    <col min="4324" max="4329" width="0" style="1" hidden="1" customWidth="1"/>
    <col min="4330" max="4330" width="17.125" style="1" customWidth="1"/>
    <col min="4331" max="4331" width="22.375" style="1" customWidth="1"/>
    <col min="4332" max="4332" width="12.625" style="1"/>
    <col min="4333" max="4333" width="11.125" style="1" customWidth="1"/>
    <col min="4334" max="4334" width="16.5" style="1" customWidth="1"/>
    <col min="4335" max="4336" width="13" style="1" customWidth="1"/>
    <col min="4337" max="4337" width="10" style="1" customWidth="1"/>
    <col min="4338" max="4338" width="13.5" style="1" customWidth="1"/>
    <col min="4339" max="4339" width="10.875" style="1" customWidth="1"/>
    <col min="4340" max="4340" width="20.125" style="1" customWidth="1"/>
    <col min="4341" max="4534" width="12.625" style="1"/>
    <col min="4535" max="4535" width="7.375" style="1" customWidth="1"/>
    <col min="4536" max="4536" width="20.875" style="1" customWidth="1"/>
    <col min="4537" max="4537" width="17.125" style="1" customWidth="1"/>
    <col min="4538" max="4538" width="5.5" style="1" customWidth="1"/>
    <col min="4539" max="4539" width="5.375" style="1" customWidth="1"/>
    <col min="4540" max="4542" width="0" style="1" hidden="1" customWidth="1"/>
    <col min="4543" max="4543" width="26.375" style="1" customWidth="1"/>
    <col min="4544" max="4544" width="8.5" style="1" customWidth="1"/>
    <col min="4545" max="4545" width="27.75" style="1" customWidth="1"/>
    <col min="4546" max="4546" width="12.875" style="1" customWidth="1"/>
    <col min="4547" max="4547" width="9.5" style="1" customWidth="1"/>
    <col min="4548" max="4548" width="9.75" style="1" customWidth="1"/>
    <col min="4549" max="4549" width="7.75" style="1" customWidth="1"/>
    <col min="4550" max="4550" width="7.25" style="1" customWidth="1"/>
    <col min="4551" max="4551" width="17.625" style="1" customWidth="1"/>
    <col min="4552" max="4553" width="0" style="1" hidden="1" customWidth="1"/>
    <col min="4554" max="4554" width="16.375" style="1" customWidth="1"/>
    <col min="4555" max="4556" width="0" style="1" hidden="1" customWidth="1"/>
    <col min="4557" max="4557" width="14.625" style="1" customWidth="1"/>
    <col min="4558" max="4559" width="0" style="1" hidden="1" customWidth="1"/>
    <col min="4560" max="4560" width="13.75" style="1" customWidth="1"/>
    <col min="4561" max="4562" width="0" style="1" hidden="1" customWidth="1"/>
    <col min="4563" max="4563" width="13.625" style="1" customWidth="1"/>
    <col min="4564" max="4566" width="0" style="1" hidden="1" customWidth="1"/>
    <col min="4567" max="4567" width="23.75" style="1" customWidth="1"/>
    <col min="4568" max="4575" width="0" style="1" hidden="1" customWidth="1"/>
    <col min="4576" max="4576" width="16.5" style="1" customWidth="1"/>
    <col min="4577" max="4578" width="0" style="1" hidden="1" customWidth="1"/>
    <col min="4579" max="4579" width="21.125" style="1" customWidth="1"/>
    <col min="4580" max="4585" width="0" style="1" hidden="1" customWidth="1"/>
    <col min="4586" max="4586" width="17.125" style="1" customWidth="1"/>
    <col min="4587" max="4587" width="22.375" style="1" customWidth="1"/>
    <col min="4588" max="4588" width="12.625" style="1"/>
    <col min="4589" max="4589" width="11.125" style="1" customWidth="1"/>
    <col min="4590" max="4590" width="16.5" style="1" customWidth="1"/>
    <col min="4591" max="4592" width="13" style="1" customWidth="1"/>
    <col min="4593" max="4593" width="10" style="1" customWidth="1"/>
    <col min="4594" max="4594" width="13.5" style="1" customWidth="1"/>
    <col min="4595" max="4595" width="10.875" style="1" customWidth="1"/>
    <col min="4596" max="4596" width="20.125" style="1" customWidth="1"/>
    <col min="4597" max="4790" width="12.625" style="1"/>
    <col min="4791" max="4791" width="7.375" style="1" customWidth="1"/>
    <col min="4792" max="4792" width="20.875" style="1" customWidth="1"/>
    <col min="4793" max="4793" width="17.125" style="1" customWidth="1"/>
    <col min="4794" max="4794" width="5.5" style="1" customWidth="1"/>
    <col min="4795" max="4795" width="5.375" style="1" customWidth="1"/>
    <col min="4796" max="4798" width="0" style="1" hidden="1" customWidth="1"/>
    <col min="4799" max="4799" width="26.375" style="1" customWidth="1"/>
    <col min="4800" max="4800" width="8.5" style="1" customWidth="1"/>
    <col min="4801" max="4801" width="27.75" style="1" customWidth="1"/>
    <col min="4802" max="4802" width="12.875" style="1" customWidth="1"/>
    <col min="4803" max="4803" width="9.5" style="1" customWidth="1"/>
    <col min="4804" max="4804" width="9.75" style="1" customWidth="1"/>
    <col min="4805" max="4805" width="7.75" style="1" customWidth="1"/>
    <col min="4806" max="4806" width="7.25" style="1" customWidth="1"/>
    <col min="4807" max="4807" width="17.625" style="1" customWidth="1"/>
    <col min="4808" max="4809" width="0" style="1" hidden="1" customWidth="1"/>
    <col min="4810" max="4810" width="16.375" style="1" customWidth="1"/>
    <col min="4811" max="4812" width="0" style="1" hidden="1" customWidth="1"/>
    <col min="4813" max="4813" width="14.625" style="1" customWidth="1"/>
    <col min="4814" max="4815" width="0" style="1" hidden="1" customWidth="1"/>
    <col min="4816" max="4816" width="13.75" style="1" customWidth="1"/>
    <col min="4817" max="4818" width="0" style="1" hidden="1" customWidth="1"/>
    <col min="4819" max="4819" width="13.625" style="1" customWidth="1"/>
    <col min="4820" max="4822" width="0" style="1" hidden="1" customWidth="1"/>
    <col min="4823" max="4823" width="23.75" style="1" customWidth="1"/>
    <col min="4824" max="4831" width="0" style="1" hidden="1" customWidth="1"/>
    <col min="4832" max="4832" width="16.5" style="1" customWidth="1"/>
    <col min="4833" max="4834" width="0" style="1" hidden="1" customWidth="1"/>
    <col min="4835" max="4835" width="21.125" style="1" customWidth="1"/>
    <col min="4836" max="4841" width="0" style="1" hidden="1" customWidth="1"/>
    <col min="4842" max="4842" width="17.125" style="1" customWidth="1"/>
    <col min="4843" max="4843" width="22.375" style="1" customWidth="1"/>
    <col min="4844" max="4844" width="12.625" style="1"/>
    <col min="4845" max="4845" width="11.125" style="1" customWidth="1"/>
    <col min="4846" max="4846" width="16.5" style="1" customWidth="1"/>
    <col min="4847" max="4848" width="13" style="1" customWidth="1"/>
    <col min="4849" max="4849" width="10" style="1" customWidth="1"/>
    <col min="4850" max="4850" width="13.5" style="1" customWidth="1"/>
    <col min="4851" max="4851" width="10.875" style="1" customWidth="1"/>
    <col min="4852" max="4852" width="20.125" style="1" customWidth="1"/>
    <col min="4853" max="5046" width="12.625" style="1"/>
    <col min="5047" max="5047" width="7.375" style="1" customWidth="1"/>
    <col min="5048" max="5048" width="20.875" style="1" customWidth="1"/>
    <col min="5049" max="5049" width="17.125" style="1" customWidth="1"/>
    <col min="5050" max="5050" width="5.5" style="1" customWidth="1"/>
    <col min="5051" max="5051" width="5.375" style="1" customWidth="1"/>
    <col min="5052" max="5054" width="0" style="1" hidden="1" customWidth="1"/>
    <col min="5055" max="5055" width="26.375" style="1" customWidth="1"/>
    <col min="5056" max="5056" width="8.5" style="1" customWidth="1"/>
    <col min="5057" max="5057" width="27.75" style="1" customWidth="1"/>
    <col min="5058" max="5058" width="12.875" style="1" customWidth="1"/>
    <col min="5059" max="5059" width="9.5" style="1" customWidth="1"/>
    <col min="5060" max="5060" width="9.75" style="1" customWidth="1"/>
    <col min="5061" max="5061" width="7.75" style="1" customWidth="1"/>
    <col min="5062" max="5062" width="7.25" style="1" customWidth="1"/>
    <col min="5063" max="5063" width="17.625" style="1" customWidth="1"/>
    <col min="5064" max="5065" width="0" style="1" hidden="1" customWidth="1"/>
    <col min="5066" max="5066" width="16.375" style="1" customWidth="1"/>
    <col min="5067" max="5068" width="0" style="1" hidden="1" customWidth="1"/>
    <col min="5069" max="5069" width="14.625" style="1" customWidth="1"/>
    <col min="5070" max="5071" width="0" style="1" hidden="1" customWidth="1"/>
    <col min="5072" max="5072" width="13.75" style="1" customWidth="1"/>
    <col min="5073" max="5074" width="0" style="1" hidden="1" customWidth="1"/>
    <col min="5075" max="5075" width="13.625" style="1" customWidth="1"/>
    <col min="5076" max="5078" width="0" style="1" hidden="1" customWidth="1"/>
    <col min="5079" max="5079" width="23.75" style="1" customWidth="1"/>
    <col min="5080" max="5087" width="0" style="1" hidden="1" customWidth="1"/>
    <col min="5088" max="5088" width="16.5" style="1" customWidth="1"/>
    <col min="5089" max="5090" width="0" style="1" hidden="1" customWidth="1"/>
    <col min="5091" max="5091" width="21.125" style="1" customWidth="1"/>
    <col min="5092" max="5097" width="0" style="1" hidden="1" customWidth="1"/>
    <col min="5098" max="5098" width="17.125" style="1" customWidth="1"/>
    <col min="5099" max="5099" width="22.375" style="1" customWidth="1"/>
    <col min="5100" max="5100" width="12.625" style="1"/>
    <col min="5101" max="5101" width="11.125" style="1" customWidth="1"/>
    <col min="5102" max="5102" width="16.5" style="1" customWidth="1"/>
    <col min="5103" max="5104" width="13" style="1" customWidth="1"/>
    <col min="5105" max="5105" width="10" style="1" customWidth="1"/>
    <col min="5106" max="5106" width="13.5" style="1" customWidth="1"/>
    <col min="5107" max="5107" width="10.875" style="1" customWidth="1"/>
    <col min="5108" max="5108" width="20.125" style="1" customWidth="1"/>
    <col min="5109" max="5302" width="12.625" style="1"/>
    <col min="5303" max="5303" width="7.375" style="1" customWidth="1"/>
    <col min="5304" max="5304" width="20.875" style="1" customWidth="1"/>
    <col min="5305" max="5305" width="17.125" style="1" customWidth="1"/>
    <col min="5306" max="5306" width="5.5" style="1" customWidth="1"/>
    <col min="5307" max="5307" width="5.375" style="1" customWidth="1"/>
    <col min="5308" max="5310" width="0" style="1" hidden="1" customWidth="1"/>
    <col min="5311" max="5311" width="26.375" style="1" customWidth="1"/>
    <col min="5312" max="5312" width="8.5" style="1" customWidth="1"/>
    <col min="5313" max="5313" width="27.75" style="1" customWidth="1"/>
    <col min="5314" max="5314" width="12.875" style="1" customWidth="1"/>
    <col min="5315" max="5315" width="9.5" style="1" customWidth="1"/>
    <col min="5316" max="5316" width="9.75" style="1" customWidth="1"/>
    <col min="5317" max="5317" width="7.75" style="1" customWidth="1"/>
    <col min="5318" max="5318" width="7.25" style="1" customWidth="1"/>
    <col min="5319" max="5319" width="17.625" style="1" customWidth="1"/>
    <col min="5320" max="5321" width="0" style="1" hidden="1" customWidth="1"/>
    <col min="5322" max="5322" width="16.375" style="1" customWidth="1"/>
    <col min="5323" max="5324" width="0" style="1" hidden="1" customWidth="1"/>
    <col min="5325" max="5325" width="14.625" style="1" customWidth="1"/>
    <col min="5326" max="5327" width="0" style="1" hidden="1" customWidth="1"/>
    <col min="5328" max="5328" width="13.75" style="1" customWidth="1"/>
    <col min="5329" max="5330" width="0" style="1" hidden="1" customWidth="1"/>
    <col min="5331" max="5331" width="13.625" style="1" customWidth="1"/>
    <col min="5332" max="5334" width="0" style="1" hidden="1" customWidth="1"/>
    <col min="5335" max="5335" width="23.75" style="1" customWidth="1"/>
    <col min="5336" max="5343" width="0" style="1" hidden="1" customWidth="1"/>
    <col min="5344" max="5344" width="16.5" style="1" customWidth="1"/>
    <col min="5345" max="5346" width="0" style="1" hidden="1" customWidth="1"/>
    <col min="5347" max="5347" width="21.125" style="1" customWidth="1"/>
    <col min="5348" max="5353" width="0" style="1" hidden="1" customWidth="1"/>
    <col min="5354" max="5354" width="17.125" style="1" customWidth="1"/>
    <col min="5355" max="5355" width="22.375" style="1" customWidth="1"/>
    <col min="5356" max="5356" width="12.625" style="1"/>
    <col min="5357" max="5357" width="11.125" style="1" customWidth="1"/>
    <col min="5358" max="5358" width="16.5" style="1" customWidth="1"/>
    <col min="5359" max="5360" width="13" style="1" customWidth="1"/>
    <col min="5361" max="5361" width="10" style="1" customWidth="1"/>
    <col min="5362" max="5362" width="13.5" style="1" customWidth="1"/>
    <col min="5363" max="5363" width="10.875" style="1" customWidth="1"/>
    <col min="5364" max="5364" width="20.125" style="1" customWidth="1"/>
    <col min="5365" max="5558" width="12.625" style="1"/>
    <col min="5559" max="5559" width="7.375" style="1" customWidth="1"/>
    <col min="5560" max="5560" width="20.875" style="1" customWidth="1"/>
    <col min="5561" max="5561" width="17.125" style="1" customWidth="1"/>
    <col min="5562" max="5562" width="5.5" style="1" customWidth="1"/>
    <col min="5563" max="5563" width="5.375" style="1" customWidth="1"/>
    <col min="5564" max="5566" width="0" style="1" hidden="1" customWidth="1"/>
    <col min="5567" max="5567" width="26.375" style="1" customWidth="1"/>
    <col min="5568" max="5568" width="8.5" style="1" customWidth="1"/>
    <col min="5569" max="5569" width="27.75" style="1" customWidth="1"/>
    <col min="5570" max="5570" width="12.875" style="1" customWidth="1"/>
    <col min="5571" max="5571" width="9.5" style="1" customWidth="1"/>
    <col min="5572" max="5572" width="9.75" style="1" customWidth="1"/>
    <col min="5573" max="5573" width="7.75" style="1" customWidth="1"/>
    <col min="5574" max="5574" width="7.25" style="1" customWidth="1"/>
    <col min="5575" max="5575" width="17.625" style="1" customWidth="1"/>
    <col min="5576" max="5577" width="0" style="1" hidden="1" customWidth="1"/>
    <col min="5578" max="5578" width="16.375" style="1" customWidth="1"/>
    <col min="5579" max="5580" width="0" style="1" hidden="1" customWidth="1"/>
    <col min="5581" max="5581" width="14.625" style="1" customWidth="1"/>
    <col min="5582" max="5583" width="0" style="1" hidden="1" customWidth="1"/>
    <col min="5584" max="5584" width="13.75" style="1" customWidth="1"/>
    <col min="5585" max="5586" width="0" style="1" hidden="1" customWidth="1"/>
    <col min="5587" max="5587" width="13.625" style="1" customWidth="1"/>
    <col min="5588" max="5590" width="0" style="1" hidden="1" customWidth="1"/>
    <col min="5591" max="5591" width="23.75" style="1" customWidth="1"/>
    <col min="5592" max="5599" width="0" style="1" hidden="1" customWidth="1"/>
    <col min="5600" max="5600" width="16.5" style="1" customWidth="1"/>
    <col min="5601" max="5602" width="0" style="1" hidden="1" customWidth="1"/>
    <col min="5603" max="5603" width="21.125" style="1" customWidth="1"/>
    <col min="5604" max="5609" width="0" style="1" hidden="1" customWidth="1"/>
    <col min="5610" max="5610" width="17.125" style="1" customWidth="1"/>
    <col min="5611" max="5611" width="22.375" style="1" customWidth="1"/>
    <col min="5612" max="5612" width="12.625" style="1"/>
    <col min="5613" max="5613" width="11.125" style="1" customWidth="1"/>
    <col min="5614" max="5614" width="16.5" style="1" customWidth="1"/>
    <col min="5615" max="5616" width="13" style="1" customWidth="1"/>
    <col min="5617" max="5617" width="10" style="1" customWidth="1"/>
    <col min="5618" max="5618" width="13.5" style="1" customWidth="1"/>
    <col min="5619" max="5619" width="10.875" style="1" customWidth="1"/>
    <col min="5620" max="5620" width="20.125" style="1" customWidth="1"/>
    <col min="5621" max="5814" width="12.625" style="1"/>
    <col min="5815" max="5815" width="7.375" style="1" customWidth="1"/>
    <col min="5816" max="5816" width="20.875" style="1" customWidth="1"/>
    <col min="5817" max="5817" width="17.125" style="1" customWidth="1"/>
    <col min="5818" max="5818" width="5.5" style="1" customWidth="1"/>
    <col min="5819" max="5819" width="5.375" style="1" customWidth="1"/>
    <col min="5820" max="5822" width="0" style="1" hidden="1" customWidth="1"/>
    <col min="5823" max="5823" width="26.375" style="1" customWidth="1"/>
    <col min="5824" max="5824" width="8.5" style="1" customWidth="1"/>
    <col min="5825" max="5825" width="27.75" style="1" customWidth="1"/>
    <col min="5826" max="5826" width="12.875" style="1" customWidth="1"/>
    <col min="5827" max="5827" width="9.5" style="1" customWidth="1"/>
    <col min="5828" max="5828" width="9.75" style="1" customWidth="1"/>
    <col min="5829" max="5829" width="7.75" style="1" customWidth="1"/>
    <col min="5830" max="5830" width="7.25" style="1" customWidth="1"/>
    <col min="5831" max="5831" width="17.625" style="1" customWidth="1"/>
    <col min="5832" max="5833" width="0" style="1" hidden="1" customWidth="1"/>
    <col min="5834" max="5834" width="16.375" style="1" customWidth="1"/>
    <col min="5835" max="5836" width="0" style="1" hidden="1" customWidth="1"/>
    <col min="5837" max="5837" width="14.625" style="1" customWidth="1"/>
    <col min="5838" max="5839" width="0" style="1" hidden="1" customWidth="1"/>
    <col min="5840" max="5840" width="13.75" style="1" customWidth="1"/>
    <col min="5841" max="5842" width="0" style="1" hidden="1" customWidth="1"/>
    <col min="5843" max="5843" width="13.625" style="1" customWidth="1"/>
    <col min="5844" max="5846" width="0" style="1" hidden="1" customWidth="1"/>
    <col min="5847" max="5847" width="23.75" style="1" customWidth="1"/>
    <col min="5848" max="5855" width="0" style="1" hidden="1" customWidth="1"/>
    <col min="5856" max="5856" width="16.5" style="1" customWidth="1"/>
    <col min="5857" max="5858" width="0" style="1" hidden="1" customWidth="1"/>
    <col min="5859" max="5859" width="21.125" style="1" customWidth="1"/>
    <col min="5860" max="5865" width="0" style="1" hidden="1" customWidth="1"/>
    <col min="5866" max="5866" width="17.125" style="1" customWidth="1"/>
    <col min="5867" max="5867" width="22.375" style="1" customWidth="1"/>
    <col min="5868" max="5868" width="12.625" style="1"/>
    <col min="5869" max="5869" width="11.125" style="1" customWidth="1"/>
    <col min="5870" max="5870" width="16.5" style="1" customWidth="1"/>
    <col min="5871" max="5872" width="13" style="1" customWidth="1"/>
    <col min="5873" max="5873" width="10" style="1" customWidth="1"/>
    <col min="5874" max="5874" width="13.5" style="1" customWidth="1"/>
    <col min="5875" max="5875" width="10.875" style="1" customWidth="1"/>
    <col min="5876" max="5876" width="20.125" style="1" customWidth="1"/>
    <col min="5877" max="6070" width="12.625" style="1"/>
    <col min="6071" max="6071" width="7.375" style="1" customWidth="1"/>
    <col min="6072" max="6072" width="20.875" style="1" customWidth="1"/>
    <col min="6073" max="6073" width="17.125" style="1" customWidth="1"/>
    <col min="6074" max="6074" width="5.5" style="1" customWidth="1"/>
    <col min="6075" max="6075" width="5.375" style="1" customWidth="1"/>
    <col min="6076" max="6078" width="0" style="1" hidden="1" customWidth="1"/>
    <col min="6079" max="6079" width="26.375" style="1" customWidth="1"/>
    <col min="6080" max="6080" width="8.5" style="1" customWidth="1"/>
    <col min="6081" max="6081" width="27.75" style="1" customWidth="1"/>
    <col min="6082" max="6082" width="12.875" style="1" customWidth="1"/>
    <col min="6083" max="6083" width="9.5" style="1" customWidth="1"/>
    <col min="6084" max="6084" width="9.75" style="1" customWidth="1"/>
    <col min="6085" max="6085" width="7.75" style="1" customWidth="1"/>
    <col min="6086" max="6086" width="7.25" style="1" customWidth="1"/>
    <col min="6087" max="6087" width="17.625" style="1" customWidth="1"/>
    <col min="6088" max="6089" width="0" style="1" hidden="1" customWidth="1"/>
    <col min="6090" max="6090" width="16.375" style="1" customWidth="1"/>
    <col min="6091" max="6092" width="0" style="1" hidden="1" customWidth="1"/>
    <col min="6093" max="6093" width="14.625" style="1" customWidth="1"/>
    <col min="6094" max="6095" width="0" style="1" hidden="1" customWidth="1"/>
    <col min="6096" max="6096" width="13.75" style="1" customWidth="1"/>
    <col min="6097" max="6098" width="0" style="1" hidden="1" customWidth="1"/>
    <col min="6099" max="6099" width="13.625" style="1" customWidth="1"/>
    <col min="6100" max="6102" width="0" style="1" hidden="1" customWidth="1"/>
    <col min="6103" max="6103" width="23.75" style="1" customWidth="1"/>
    <col min="6104" max="6111" width="0" style="1" hidden="1" customWidth="1"/>
    <col min="6112" max="6112" width="16.5" style="1" customWidth="1"/>
    <col min="6113" max="6114" width="0" style="1" hidden="1" customWidth="1"/>
    <col min="6115" max="6115" width="21.125" style="1" customWidth="1"/>
    <col min="6116" max="6121" width="0" style="1" hidden="1" customWidth="1"/>
    <col min="6122" max="6122" width="17.125" style="1" customWidth="1"/>
    <col min="6123" max="6123" width="22.375" style="1" customWidth="1"/>
    <col min="6124" max="6124" width="12.625" style="1"/>
    <col min="6125" max="6125" width="11.125" style="1" customWidth="1"/>
    <col min="6126" max="6126" width="16.5" style="1" customWidth="1"/>
    <col min="6127" max="6128" width="13" style="1" customWidth="1"/>
    <col min="6129" max="6129" width="10" style="1" customWidth="1"/>
    <col min="6130" max="6130" width="13.5" style="1" customWidth="1"/>
    <col min="6131" max="6131" width="10.875" style="1" customWidth="1"/>
    <col min="6132" max="6132" width="20.125" style="1" customWidth="1"/>
    <col min="6133" max="6326" width="12.625" style="1"/>
    <col min="6327" max="6327" width="7.375" style="1" customWidth="1"/>
    <col min="6328" max="6328" width="20.875" style="1" customWidth="1"/>
    <col min="6329" max="6329" width="17.125" style="1" customWidth="1"/>
    <col min="6330" max="6330" width="5.5" style="1" customWidth="1"/>
    <col min="6331" max="6331" width="5.375" style="1" customWidth="1"/>
    <col min="6332" max="6334" width="0" style="1" hidden="1" customWidth="1"/>
    <col min="6335" max="6335" width="26.375" style="1" customWidth="1"/>
    <col min="6336" max="6336" width="8.5" style="1" customWidth="1"/>
    <col min="6337" max="6337" width="27.75" style="1" customWidth="1"/>
    <col min="6338" max="6338" width="12.875" style="1" customWidth="1"/>
    <col min="6339" max="6339" width="9.5" style="1" customWidth="1"/>
    <col min="6340" max="6340" width="9.75" style="1" customWidth="1"/>
    <col min="6341" max="6341" width="7.75" style="1" customWidth="1"/>
    <col min="6342" max="6342" width="7.25" style="1" customWidth="1"/>
    <col min="6343" max="6343" width="17.625" style="1" customWidth="1"/>
    <col min="6344" max="6345" width="0" style="1" hidden="1" customWidth="1"/>
    <col min="6346" max="6346" width="16.375" style="1" customWidth="1"/>
    <col min="6347" max="6348" width="0" style="1" hidden="1" customWidth="1"/>
    <col min="6349" max="6349" width="14.625" style="1" customWidth="1"/>
    <col min="6350" max="6351" width="0" style="1" hidden="1" customWidth="1"/>
    <col min="6352" max="6352" width="13.75" style="1" customWidth="1"/>
    <col min="6353" max="6354" width="0" style="1" hidden="1" customWidth="1"/>
    <col min="6355" max="6355" width="13.625" style="1" customWidth="1"/>
    <col min="6356" max="6358" width="0" style="1" hidden="1" customWidth="1"/>
    <col min="6359" max="6359" width="23.75" style="1" customWidth="1"/>
    <col min="6360" max="6367" width="0" style="1" hidden="1" customWidth="1"/>
    <col min="6368" max="6368" width="16.5" style="1" customWidth="1"/>
    <col min="6369" max="6370" width="0" style="1" hidden="1" customWidth="1"/>
    <col min="6371" max="6371" width="21.125" style="1" customWidth="1"/>
    <col min="6372" max="6377" width="0" style="1" hidden="1" customWidth="1"/>
    <col min="6378" max="6378" width="17.125" style="1" customWidth="1"/>
    <col min="6379" max="6379" width="22.375" style="1" customWidth="1"/>
    <col min="6380" max="6380" width="12.625" style="1"/>
    <col min="6381" max="6381" width="11.125" style="1" customWidth="1"/>
    <col min="6382" max="6382" width="16.5" style="1" customWidth="1"/>
    <col min="6383" max="6384" width="13" style="1" customWidth="1"/>
    <col min="6385" max="6385" width="10" style="1" customWidth="1"/>
    <col min="6386" max="6386" width="13.5" style="1" customWidth="1"/>
    <col min="6387" max="6387" width="10.875" style="1" customWidth="1"/>
    <col min="6388" max="6388" width="20.125" style="1" customWidth="1"/>
    <col min="6389" max="6582" width="12.625" style="1"/>
    <col min="6583" max="6583" width="7.375" style="1" customWidth="1"/>
    <col min="6584" max="6584" width="20.875" style="1" customWidth="1"/>
    <col min="6585" max="6585" width="17.125" style="1" customWidth="1"/>
    <col min="6586" max="6586" width="5.5" style="1" customWidth="1"/>
    <col min="6587" max="6587" width="5.375" style="1" customWidth="1"/>
    <col min="6588" max="6590" width="0" style="1" hidden="1" customWidth="1"/>
    <col min="6591" max="6591" width="26.375" style="1" customWidth="1"/>
    <col min="6592" max="6592" width="8.5" style="1" customWidth="1"/>
    <col min="6593" max="6593" width="27.75" style="1" customWidth="1"/>
    <col min="6594" max="6594" width="12.875" style="1" customWidth="1"/>
    <col min="6595" max="6595" width="9.5" style="1" customWidth="1"/>
    <col min="6596" max="6596" width="9.75" style="1" customWidth="1"/>
    <col min="6597" max="6597" width="7.75" style="1" customWidth="1"/>
    <col min="6598" max="6598" width="7.25" style="1" customWidth="1"/>
    <col min="6599" max="6599" width="17.625" style="1" customWidth="1"/>
    <col min="6600" max="6601" width="0" style="1" hidden="1" customWidth="1"/>
    <col min="6602" max="6602" width="16.375" style="1" customWidth="1"/>
    <col min="6603" max="6604" width="0" style="1" hidden="1" customWidth="1"/>
    <col min="6605" max="6605" width="14.625" style="1" customWidth="1"/>
    <col min="6606" max="6607" width="0" style="1" hidden="1" customWidth="1"/>
    <col min="6608" max="6608" width="13.75" style="1" customWidth="1"/>
    <col min="6609" max="6610" width="0" style="1" hidden="1" customWidth="1"/>
    <col min="6611" max="6611" width="13.625" style="1" customWidth="1"/>
    <col min="6612" max="6614" width="0" style="1" hidden="1" customWidth="1"/>
    <col min="6615" max="6615" width="23.75" style="1" customWidth="1"/>
    <col min="6616" max="6623" width="0" style="1" hidden="1" customWidth="1"/>
    <col min="6624" max="6624" width="16.5" style="1" customWidth="1"/>
    <col min="6625" max="6626" width="0" style="1" hidden="1" customWidth="1"/>
    <col min="6627" max="6627" width="21.125" style="1" customWidth="1"/>
    <col min="6628" max="6633" width="0" style="1" hidden="1" customWidth="1"/>
    <col min="6634" max="6634" width="17.125" style="1" customWidth="1"/>
    <col min="6635" max="6635" width="22.375" style="1" customWidth="1"/>
    <col min="6636" max="6636" width="12.625" style="1"/>
    <col min="6637" max="6637" width="11.125" style="1" customWidth="1"/>
    <col min="6638" max="6638" width="16.5" style="1" customWidth="1"/>
    <col min="6639" max="6640" width="13" style="1" customWidth="1"/>
    <col min="6641" max="6641" width="10" style="1" customWidth="1"/>
    <col min="6642" max="6642" width="13.5" style="1" customWidth="1"/>
    <col min="6643" max="6643" width="10.875" style="1" customWidth="1"/>
    <col min="6644" max="6644" width="20.125" style="1" customWidth="1"/>
    <col min="6645" max="6838" width="12.625" style="1"/>
    <col min="6839" max="6839" width="7.375" style="1" customWidth="1"/>
    <col min="6840" max="6840" width="20.875" style="1" customWidth="1"/>
    <col min="6841" max="6841" width="17.125" style="1" customWidth="1"/>
    <col min="6842" max="6842" width="5.5" style="1" customWidth="1"/>
    <col min="6843" max="6843" width="5.375" style="1" customWidth="1"/>
    <col min="6844" max="6846" width="0" style="1" hidden="1" customWidth="1"/>
    <col min="6847" max="6847" width="26.375" style="1" customWidth="1"/>
    <col min="6848" max="6848" width="8.5" style="1" customWidth="1"/>
    <col min="6849" max="6849" width="27.75" style="1" customWidth="1"/>
    <col min="6850" max="6850" width="12.875" style="1" customWidth="1"/>
    <col min="6851" max="6851" width="9.5" style="1" customWidth="1"/>
    <col min="6852" max="6852" width="9.75" style="1" customWidth="1"/>
    <col min="6853" max="6853" width="7.75" style="1" customWidth="1"/>
    <col min="6854" max="6854" width="7.25" style="1" customWidth="1"/>
    <col min="6855" max="6855" width="17.625" style="1" customWidth="1"/>
    <col min="6856" max="6857" width="0" style="1" hidden="1" customWidth="1"/>
    <col min="6858" max="6858" width="16.375" style="1" customWidth="1"/>
    <col min="6859" max="6860" width="0" style="1" hidden="1" customWidth="1"/>
    <col min="6861" max="6861" width="14.625" style="1" customWidth="1"/>
    <col min="6862" max="6863" width="0" style="1" hidden="1" customWidth="1"/>
    <col min="6864" max="6864" width="13.75" style="1" customWidth="1"/>
    <col min="6865" max="6866" width="0" style="1" hidden="1" customWidth="1"/>
    <col min="6867" max="6867" width="13.625" style="1" customWidth="1"/>
    <col min="6868" max="6870" width="0" style="1" hidden="1" customWidth="1"/>
    <col min="6871" max="6871" width="23.75" style="1" customWidth="1"/>
    <col min="6872" max="6879" width="0" style="1" hidden="1" customWidth="1"/>
    <col min="6880" max="6880" width="16.5" style="1" customWidth="1"/>
    <col min="6881" max="6882" width="0" style="1" hidden="1" customWidth="1"/>
    <col min="6883" max="6883" width="21.125" style="1" customWidth="1"/>
    <col min="6884" max="6889" width="0" style="1" hidden="1" customWidth="1"/>
    <col min="6890" max="6890" width="17.125" style="1" customWidth="1"/>
    <col min="6891" max="6891" width="22.375" style="1" customWidth="1"/>
    <col min="6892" max="6892" width="12.625" style="1"/>
    <col min="6893" max="6893" width="11.125" style="1" customWidth="1"/>
    <col min="6894" max="6894" width="16.5" style="1" customWidth="1"/>
    <col min="6895" max="6896" width="13" style="1" customWidth="1"/>
    <col min="6897" max="6897" width="10" style="1" customWidth="1"/>
    <col min="6898" max="6898" width="13.5" style="1" customWidth="1"/>
    <col min="6899" max="6899" width="10.875" style="1" customWidth="1"/>
    <col min="6900" max="6900" width="20.125" style="1" customWidth="1"/>
    <col min="6901" max="7094" width="12.625" style="1"/>
    <col min="7095" max="7095" width="7.375" style="1" customWidth="1"/>
    <col min="7096" max="7096" width="20.875" style="1" customWidth="1"/>
    <col min="7097" max="7097" width="17.125" style="1" customWidth="1"/>
    <col min="7098" max="7098" width="5.5" style="1" customWidth="1"/>
    <col min="7099" max="7099" width="5.375" style="1" customWidth="1"/>
    <col min="7100" max="7102" width="0" style="1" hidden="1" customWidth="1"/>
    <col min="7103" max="7103" width="26.375" style="1" customWidth="1"/>
    <col min="7104" max="7104" width="8.5" style="1" customWidth="1"/>
    <col min="7105" max="7105" width="27.75" style="1" customWidth="1"/>
    <col min="7106" max="7106" width="12.875" style="1" customWidth="1"/>
    <col min="7107" max="7107" width="9.5" style="1" customWidth="1"/>
    <col min="7108" max="7108" width="9.75" style="1" customWidth="1"/>
    <col min="7109" max="7109" width="7.75" style="1" customWidth="1"/>
    <col min="7110" max="7110" width="7.25" style="1" customWidth="1"/>
    <col min="7111" max="7111" width="17.625" style="1" customWidth="1"/>
    <col min="7112" max="7113" width="0" style="1" hidden="1" customWidth="1"/>
    <col min="7114" max="7114" width="16.375" style="1" customWidth="1"/>
    <col min="7115" max="7116" width="0" style="1" hidden="1" customWidth="1"/>
    <col min="7117" max="7117" width="14.625" style="1" customWidth="1"/>
    <col min="7118" max="7119" width="0" style="1" hidden="1" customWidth="1"/>
    <col min="7120" max="7120" width="13.75" style="1" customWidth="1"/>
    <col min="7121" max="7122" width="0" style="1" hidden="1" customWidth="1"/>
    <col min="7123" max="7123" width="13.625" style="1" customWidth="1"/>
    <col min="7124" max="7126" width="0" style="1" hidden="1" customWidth="1"/>
    <col min="7127" max="7127" width="23.75" style="1" customWidth="1"/>
    <col min="7128" max="7135" width="0" style="1" hidden="1" customWidth="1"/>
    <col min="7136" max="7136" width="16.5" style="1" customWidth="1"/>
    <col min="7137" max="7138" width="0" style="1" hidden="1" customWidth="1"/>
    <col min="7139" max="7139" width="21.125" style="1" customWidth="1"/>
    <col min="7140" max="7145" width="0" style="1" hidden="1" customWidth="1"/>
    <col min="7146" max="7146" width="17.125" style="1" customWidth="1"/>
    <col min="7147" max="7147" width="22.375" style="1" customWidth="1"/>
    <col min="7148" max="7148" width="12.625" style="1"/>
    <col min="7149" max="7149" width="11.125" style="1" customWidth="1"/>
    <col min="7150" max="7150" width="16.5" style="1" customWidth="1"/>
    <col min="7151" max="7152" width="13" style="1" customWidth="1"/>
    <col min="7153" max="7153" width="10" style="1" customWidth="1"/>
    <col min="7154" max="7154" width="13.5" style="1" customWidth="1"/>
    <col min="7155" max="7155" width="10.875" style="1" customWidth="1"/>
    <col min="7156" max="7156" width="20.125" style="1" customWidth="1"/>
    <col min="7157" max="7350" width="12.625" style="1"/>
    <col min="7351" max="7351" width="7.375" style="1" customWidth="1"/>
    <col min="7352" max="7352" width="20.875" style="1" customWidth="1"/>
    <col min="7353" max="7353" width="17.125" style="1" customWidth="1"/>
    <col min="7354" max="7354" width="5.5" style="1" customWidth="1"/>
    <col min="7355" max="7355" width="5.375" style="1" customWidth="1"/>
    <col min="7356" max="7358" width="0" style="1" hidden="1" customWidth="1"/>
    <col min="7359" max="7359" width="26.375" style="1" customWidth="1"/>
    <col min="7360" max="7360" width="8.5" style="1" customWidth="1"/>
    <col min="7361" max="7361" width="27.75" style="1" customWidth="1"/>
    <col min="7362" max="7362" width="12.875" style="1" customWidth="1"/>
    <col min="7363" max="7363" width="9.5" style="1" customWidth="1"/>
    <col min="7364" max="7364" width="9.75" style="1" customWidth="1"/>
    <col min="7365" max="7365" width="7.75" style="1" customWidth="1"/>
    <col min="7366" max="7366" width="7.25" style="1" customWidth="1"/>
    <col min="7367" max="7367" width="17.625" style="1" customWidth="1"/>
    <col min="7368" max="7369" width="0" style="1" hidden="1" customWidth="1"/>
    <col min="7370" max="7370" width="16.375" style="1" customWidth="1"/>
    <col min="7371" max="7372" width="0" style="1" hidden="1" customWidth="1"/>
    <col min="7373" max="7373" width="14.625" style="1" customWidth="1"/>
    <col min="7374" max="7375" width="0" style="1" hidden="1" customWidth="1"/>
    <col min="7376" max="7376" width="13.75" style="1" customWidth="1"/>
    <col min="7377" max="7378" width="0" style="1" hidden="1" customWidth="1"/>
    <col min="7379" max="7379" width="13.625" style="1" customWidth="1"/>
    <col min="7380" max="7382" width="0" style="1" hidden="1" customWidth="1"/>
    <col min="7383" max="7383" width="23.75" style="1" customWidth="1"/>
    <col min="7384" max="7391" width="0" style="1" hidden="1" customWidth="1"/>
    <col min="7392" max="7392" width="16.5" style="1" customWidth="1"/>
    <col min="7393" max="7394" width="0" style="1" hidden="1" customWidth="1"/>
    <col min="7395" max="7395" width="21.125" style="1" customWidth="1"/>
    <col min="7396" max="7401" width="0" style="1" hidden="1" customWidth="1"/>
    <col min="7402" max="7402" width="17.125" style="1" customWidth="1"/>
    <col min="7403" max="7403" width="22.375" style="1" customWidth="1"/>
    <col min="7404" max="7404" width="12.625" style="1"/>
    <col min="7405" max="7405" width="11.125" style="1" customWidth="1"/>
    <col min="7406" max="7406" width="16.5" style="1" customWidth="1"/>
    <col min="7407" max="7408" width="13" style="1" customWidth="1"/>
    <col min="7409" max="7409" width="10" style="1" customWidth="1"/>
    <col min="7410" max="7410" width="13.5" style="1" customWidth="1"/>
    <col min="7411" max="7411" width="10.875" style="1" customWidth="1"/>
    <col min="7412" max="7412" width="20.125" style="1" customWidth="1"/>
    <col min="7413" max="7606" width="12.625" style="1"/>
    <col min="7607" max="7607" width="7.375" style="1" customWidth="1"/>
    <col min="7608" max="7608" width="20.875" style="1" customWidth="1"/>
    <col min="7609" max="7609" width="17.125" style="1" customWidth="1"/>
    <col min="7610" max="7610" width="5.5" style="1" customWidth="1"/>
    <col min="7611" max="7611" width="5.375" style="1" customWidth="1"/>
    <col min="7612" max="7614" width="0" style="1" hidden="1" customWidth="1"/>
    <col min="7615" max="7615" width="26.375" style="1" customWidth="1"/>
    <col min="7616" max="7616" width="8.5" style="1" customWidth="1"/>
    <col min="7617" max="7617" width="27.75" style="1" customWidth="1"/>
    <col min="7618" max="7618" width="12.875" style="1" customWidth="1"/>
    <col min="7619" max="7619" width="9.5" style="1" customWidth="1"/>
    <col min="7620" max="7620" width="9.75" style="1" customWidth="1"/>
    <col min="7621" max="7621" width="7.75" style="1" customWidth="1"/>
    <col min="7622" max="7622" width="7.25" style="1" customWidth="1"/>
    <col min="7623" max="7623" width="17.625" style="1" customWidth="1"/>
    <col min="7624" max="7625" width="0" style="1" hidden="1" customWidth="1"/>
    <col min="7626" max="7626" width="16.375" style="1" customWidth="1"/>
    <col min="7627" max="7628" width="0" style="1" hidden="1" customWidth="1"/>
    <col min="7629" max="7629" width="14.625" style="1" customWidth="1"/>
    <col min="7630" max="7631" width="0" style="1" hidden="1" customWidth="1"/>
    <col min="7632" max="7632" width="13.75" style="1" customWidth="1"/>
    <col min="7633" max="7634" width="0" style="1" hidden="1" customWidth="1"/>
    <col min="7635" max="7635" width="13.625" style="1" customWidth="1"/>
    <col min="7636" max="7638" width="0" style="1" hidden="1" customWidth="1"/>
    <col min="7639" max="7639" width="23.75" style="1" customWidth="1"/>
    <col min="7640" max="7647" width="0" style="1" hidden="1" customWidth="1"/>
    <col min="7648" max="7648" width="16.5" style="1" customWidth="1"/>
    <col min="7649" max="7650" width="0" style="1" hidden="1" customWidth="1"/>
    <col min="7651" max="7651" width="21.125" style="1" customWidth="1"/>
    <col min="7652" max="7657" width="0" style="1" hidden="1" customWidth="1"/>
    <col min="7658" max="7658" width="17.125" style="1" customWidth="1"/>
    <col min="7659" max="7659" width="22.375" style="1" customWidth="1"/>
    <col min="7660" max="7660" width="12.625" style="1"/>
    <col min="7661" max="7661" width="11.125" style="1" customWidth="1"/>
    <col min="7662" max="7662" width="16.5" style="1" customWidth="1"/>
    <col min="7663" max="7664" width="13" style="1" customWidth="1"/>
    <col min="7665" max="7665" width="10" style="1" customWidth="1"/>
    <col min="7666" max="7666" width="13.5" style="1" customWidth="1"/>
    <col min="7667" max="7667" width="10.875" style="1" customWidth="1"/>
    <col min="7668" max="7668" width="20.125" style="1" customWidth="1"/>
    <col min="7669" max="7862" width="12.625" style="1"/>
    <col min="7863" max="7863" width="7.375" style="1" customWidth="1"/>
    <col min="7864" max="7864" width="20.875" style="1" customWidth="1"/>
    <col min="7865" max="7865" width="17.125" style="1" customWidth="1"/>
    <col min="7866" max="7866" width="5.5" style="1" customWidth="1"/>
    <col min="7867" max="7867" width="5.375" style="1" customWidth="1"/>
    <col min="7868" max="7870" width="0" style="1" hidden="1" customWidth="1"/>
    <col min="7871" max="7871" width="26.375" style="1" customWidth="1"/>
    <col min="7872" max="7872" width="8.5" style="1" customWidth="1"/>
    <col min="7873" max="7873" width="27.75" style="1" customWidth="1"/>
    <col min="7874" max="7874" width="12.875" style="1" customWidth="1"/>
    <col min="7875" max="7875" width="9.5" style="1" customWidth="1"/>
    <col min="7876" max="7876" width="9.75" style="1" customWidth="1"/>
    <col min="7877" max="7877" width="7.75" style="1" customWidth="1"/>
    <col min="7878" max="7878" width="7.25" style="1" customWidth="1"/>
    <col min="7879" max="7879" width="17.625" style="1" customWidth="1"/>
    <col min="7880" max="7881" width="0" style="1" hidden="1" customWidth="1"/>
    <col min="7882" max="7882" width="16.375" style="1" customWidth="1"/>
    <col min="7883" max="7884" width="0" style="1" hidden="1" customWidth="1"/>
    <col min="7885" max="7885" width="14.625" style="1" customWidth="1"/>
    <col min="7886" max="7887" width="0" style="1" hidden="1" customWidth="1"/>
    <col min="7888" max="7888" width="13.75" style="1" customWidth="1"/>
    <col min="7889" max="7890" width="0" style="1" hidden="1" customWidth="1"/>
    <col min="7891" max="7891" width="13.625" style="1" customWidth="1"/>
    <col min="7892" max="7894" width="0" style="1" hidden="1" customWidth="1"/>
    <col min="7895" max="7895" width="23.75" style="1" customWidth="1"/>
    <col min="7896" max="7903" width="0" style="1" hidden="1" customWidth="1"/>
    <col min="7904" max="7904" width="16.5" style="1" customWidth="1"/>
    <col min="7905" max="7906" width="0" style="1" hidden="1" customWidth="1"/>
    <col min="7907" max="7907" width="21.125" style="1" customWidth="1"/>
    <col min="7908" max="7913" width="0" style="1" hidden="1" customWidth="1"/>
    <col min="7914" max="7914" width="17.125" style="1" customWidth="1"/>
    <col min="7915" max="7915" width="22.375" style="1" customWidth="1"/>
    <col min="7916" max="7916" width="12.625" style="1"/>
    <col min="7917" max="7917" width="11.125" style="1" customWidth="1"/>
    <col min="7918" max="7918" width="16.5" style="1" customWidth="1"/>
    <col min="7919" max="7920" width="13" style="1" customWidth="1"/>
    <col min="7921" max="7921" width="10" style="1" customWidth="1"/>
    <col min="7922" max="7922" width="13.5" style="1" customWidth="1"/>
    <col min="7923" max="7923" width="10.875" style="1" customWidth="1"/>
    <col min="7924" max="7924" width="20.125" style="1" customWidth="1"/>
    <col min="7925" max="8118" width="12.625" style="1"/>
    <col min="8119" max="8119" width="7.375" style="1" customWidth="1"/>
    <col min="8120" max="8120" width="20.875" style="1" customWidth="1"/>
    <col min="8121" max="8121" width="17.125" style="1" customWidth="1"/>
    <col min="8122" max="8122" width="5.5" style="1" customWidth="1"/>
    <col min="8123" max="8123" width="5.375" style="1" customWidth="1"/>
    <col min="8124" max="8126" width="0" style="1" hidden="1" customWidth="1"/>
    <col min="8127" max="8127" width="26.375" style="1" customWidth="1"/>
    <col min="8128" max="8128" width="8.5" style="1" customWidth="1"/>
    <col min="8129" max="8129" width="27.75" style="1" customWidth="1"/>
    <col min="8130" max="8130" width="12.875" style="1" customWidth="1"/>
    <col min="8131" max="8131" width="9.5" style="1" customWidth="1"/>
    <col min="8132" max="8132" width="9.75" style="1" customWidth="1"/>
    <col min="8133" max="8133" width="7.75" style="1" customWidth="1"/>
    <col min="8134" max="8134" width="7.25" style="1" customWidth="1"/>
    <col min="8135" max="8135" width="17.625" style="1" customWidth="1"/>
    <col min="8136" max="8137" width="0" style="1" hidden="1" customWidth="1"/>
    <col min="8138" max="8138" width="16.375" style="1" customWidth="1"/>
    <col min="8139" max="8140" width="0" style="1" hidden="1" customWidth="1"/>
    <col min="8141" max="8141" width="14.625" style="1" customWidth="1"/>
    <col min="8142" max="8143" width="0" style="1" hidden="1" customWidth="1"/>
    <col min="8144" max="8144" width="13.75" style="1" customWidth="1"/>
    <col min="8145" max="8146" width="0" style="1" hidden="1" customWidth="1"/>
    <col min="8147" max="8147" width="13.625" style="1" customWidth="1"/>
    <col min="8148" max="8150" width="0" style="1" hidden="1" customWidth="1"/>
    <col min="8151" max="8151" width="23.75" style="1" customWidth="1"/>
    <col min="8152" max="8159" width="0" style="1" hidden="1" customWidth="1"/>
    <col min="8160" max="8160" width="16.5" style="1" customWidth="1"/>
    <col min="8161" max="8162" width="0" style="1" hidden="1" customWidth="1"/>
    <col min="8163" max="8163" width="21.125" style="1" customWidth="1"/>
    <col min="8164" max="8169" width="0" style="1" hidden="1" customWidth="1"/>
    <col min="8170" max="8170" width="17.125" style="1" customWidth="1"/>
    <col min="8171" max="8171" width="22.375" style="1" customWidth="1"/>
    <col min="8172" max="8172" width="12.625" style="1"/>
    <col min="8173" max="8173" width="11.125" style="1" customWidth="1"/>
    <col min="8174" max="8174" width="16.5" style="1" customWidth="1"/>
    <col min="8175" max="8176" width="13" style="1" customWidth="1"/>
    <col min="8177" max="8177" width="10" style="1" customWidth="1"/>
    <col min="8178" max="8178" width="13.5" style="1" customWidth="1"/>
    <col min="8179" max="8179" width="10.875" style="1" customWidth="1"/>
    <col min="8180" max="8180" width="20.125" style="1" customWidth="1"/>
    <col min="8181" max="8374" width="12.625" style="1"/>
    <col min="8375" max="8375" width="7.375" style="1" customWidth="1"/>
    <col min="8376" max="8376" width="20.875" style="1" customWidth="1"/>
    <col min="8377" max="8377" width="17.125" style="1" customWidth="1"/>
    <col min="8378" max="8378" width="5.5" style="1" customWidth="1"/>
    <col min="8379" max="8379" width="5.375" style="1" customWidth="1"/>
    <col min="8380" max="8382" width="0" style="1" hidden="1" customWidth="1"/>
    <col min="8383" max="8383" width="26.375" style="1" customWidth="1"/>
    <col min="8384" max="8384" width="8.5" style="1" customWidth="1"/>
    <col min="8385" max="8385" width="27.75" style="1" customWidth="1"/>
    <col min="8386" max="8386" width="12.875" style="1" customWidth="1"/>
    <col min="8387" max="8387" width="9.5" style="1" customWidth="1"/>
    <col min="8388" max="8388" width="9.75" style="1" customWidth="1"/>
    <col min="8389" max="8389" width="7.75" style="1" customWidth="1"/>
    <col min="8390" max="8390" width="7.25" style="1" customWidth="1"/>
    <col min="8391" max="8391" width="17.625" style="1" customWidth="1"/>
    <col min="8392" max="8393" width="0" style="1" hidden="1" customWidth="1"/>
    <col min="8394" max="8394" width="16.375" style="1" customWidth="1"/>
    <col min="8395" max="8396" width="0" style="1" hidden="1" customWidth="1"/>
    <col min="8397" max="8397" width="14.625" style="1" customWidth="1"/>
    <col min="8398" max="8399" width="0" style="1" hidden="1" customWidth="1"/>
    <col min="8400" max="8400" width="13.75" style="1" customWidth="1"/>
    <col min="8401" max="8402" width="0" style="1" hidden="1" customWidth="1"/>
    <col min="8403" max="8403" width="13.625" style="1" customWidth="1"/>
    <col min="8404" max="8406" width="0" style="1" hidden="1" customWidth="1"/>
    <col min="8407" max="8407" width="23.75" style="1" customWidth="1"/>
    <col min="8408" max="8415" width="0" style="1" hidden="1" customWidth="1"/>
    <col min="8416" max="8416" width="16.5" style="1" customWidth="1"/>
    <col min="8417" max="8418" width="0" style="1" hidden="1" customWidth="1"/>
    <col min="8419" max="8419" width="21.125" style="1" customWidth="1"/>
    <col min="8420" max="8425" width="0" style="1" hidden="1" customWidth="1"/>
    <col min="8426" max="8426" width="17.125" style="1" customWidth="1"/>
    <col min="8427" max="8427" width="22.375" style="1" customWidth="1"/>
    <col min="8428" max="8428" width="12.625" style="1"/>
    <col min="8429" max="8429" width="11.125" style="1" customWidth="1"/>
    <col min="8430" max="8430" width="16.5" style="1" customWidth="1"/>
    <col min="8431" max="8432" width="13" style="1" customWidth="1"/>
    <col min="8433" max="8433" width="10" style="1" customWidth="1"/>
    <col min="8434" max="8434" width="13.5" style="1" customWidth="1"/>
    <col min="8435" max="8435" width="10.875" style="1" customWidth="1"/>
    <col min="8436" max="8436" width="20.125" style="1" customWidth="1"/>
    <col min="8437" max="8630" width="12.625" style="1"/>
    <col min="8631" max="8631" width="7.375" style="1" customWidth="1"/>
    <col min="8632" max="8632" width="20.875" style="1" customWidth="1"/>
    <col min="8633" max="8633" width="17.125" style="1" customWidth="1"/>
    <col min="8634" max="8634" width="5.5" style="1" customWidth="1"/>
    <col min="8635" max="8635" width="5.375" style="1" customWidth="1"/>
    <col min="8636" max="8638" width="0" style="1" hidden="1" customWidth="1"/>
    <col min="8639" max="8639" width="26.375" style="1" customWidth="1"/>
    <col min="8640" max="8640" width="8.5" style="1" customWidth="1"/>
    <col min="8641" max="8641" width="27.75" style="1" customWidth="1"/>
    <col min="8642" max="8642" width="12.875" style="1" customWidth="1"/>
    <col min="8643" max="8643" width="9.5" style="1" customWidth="1"/>
    <col min="8644" max="8644" width="9.75" style="1" customWidth="1"/>
    <col min="8645" max="8645" width="7.75" style="1" customWidth="1"/>
    <col min="8646" max="8646" width="7.25" style="1" customWidth="1"/>
    <col min="8647" max="8647" width="17.625" style="1" customWidth="1"/>
    <col min="8648" max="8649" width="0" style="1" hidden="1" customWidth="1"/>
    <col min="8650" max="8650" width="16.375" style="1" customWidth="1"/>
    <col min="8651" max="8652" width="0" style="1" hidden="1" customWidth="1"/>
    <col min="8653" max="8653" width="14.625" style="1" customWidth="1"/>
    <col min="8654" max="8655" width="0" style="1" hidden="1" customWidth="1"/>
    <col min="8656" max="8656" width="13.75" style="1" customWidth="1"/>
    <col min="8657" max="8658" width="0" style="1" hidden="1" customWidth="1"/>
    <col min="8659" max="8659" width="13.625" style="1" customWidth="1"/>
    <col min="8660" max="8662" width="0" style="1" hidden="1" customWidth="1"/>
    <col min="8663" max="8663" width="23.75" style="1" customWidth="1"/>
    <col min="8664" max="8671" width="0" style="1" hidden="1" customWidth="1"/>
    <col min="8672" max="8672" width="16.5" style="1" customWidth="1"/>
    <col min="8673" max="8674" width="0" style="1" hidden="1" customWidth="1"/>
    <col min="8675" max="8675" width="21.125" style="1" customWidth="1"/>
    <col min="8676" max="8681" width="0" style="1" hidden="1" customWidth="1"/>
    <col min="8682" max="8682" width="17.125" style="1" customWidth="1"/>
    <col min="8683" max="8683" width="22.375" style="1" customWidth="1"/>
    <col min="8684" max="8684" width="12.625" style="1"/>
    <col min="8685" max="8685" width="11.125" style="1" customWidth="1"/>
    <col min="8686" max="8686" width="16.5" style="1" customWidth="1"/>
    <col min="8687" max="8688" width="13" style="1" customWidth="1"/>
    <col min="8689" max="8689" width="10" style="1" customWidth="1"/>
    <col min="8690" max="8690" width="13.5" style="1" customWidth="1"/>
    <col min="8691" max="8691" width="10.875" style="1" customWidth="1"/>
    <col min="8692" max="8692" width="20.125" style="1" customWidth="1"/>
    <col min="8693" max="8886" width="12.625" style="1"/>
    <col min="8887" max="8887" width="7.375" style="1" customWidth="1"/>
    <col min="8888" max="8888" width="20.875" style="1" customWidth="1"/>
    <col min="8889" max="8889" width="17.125" style="1" customWidth="1"/>
    <col min="8890" max="8890" width="5.5" style="1" customWidth="1"/>
    <col min="8891" max="8891" width="5.375" style="1" customWidth="1"/>
    <col min="8892" max="8894" width="0" style="1" hidden="1" customWidth="1"/>
    <col min="8895" max="8895" width="26.375" style="1" customWidth="1"/>
    <col min="8896" max="8896" width="8.5" style="1" customWidth="1"/>
    <col min="8897" max="8897" width="27.75" style="1" customWidth="1"/>
    <col min="8898" max="8898" width="12.875" style="1" customWidth="1"/>
    <col min="8899" max="8899" width="9.5" style="1" customWidth="1"/>
    <col min="8900" max="8900" width="9.75" style="1" customWidth="1"/>
    <col min="8901" max="8901" width="7.75" style="1" customWidth="1"/>
    <col min="8902" max="8902" width="7.25" style="1" customWidth="1"/>
    <col min="8903" max="8903" width="17.625" style="1" customWidth="1"/>
    <col min="8904" max="8905" width="0" style="1" hidden="1" customWidth="1"/>
    <col min="8906" max="8906" width="16.375" style="1" customWidth="1"/>
    <col min="8907" max="8908" width="0" style="1" hidden="1" customWidth="1"/>
    <col min="8909" max="8909" width="14.625" style="1" customWidth="1"/>
    <col min="8910" max="8911" width="0" style="1" hidden="1" customWidth="1"/>
    <col min="8912" max="8912" width="13.75" style="1" customWidth="1"/>
    <col min="8913" max="8914" width="0" style="1" hidden="1" customWidth="1"/>
    <col min="8915" max="8915" width="13.625" style="1" customWidth="1"/>
    <col min="8916" max="8918" width="0" style="1" hidden="1" customWidth="1"/>
    <col min="8919" max="8919" width="23.75" style="1" customWidth="1"/>
    <col min="8920" max="8927" width="0" style="1" hidden="1" customWidth="1"/>
    <col min="8928" max="8928" width="16.5" style="1" customWidth="1"/>
    <col min="8929" max="8930" width="0" style="1" hidden="1" customWidth="1"/>
    <col min="8931" max="8931" width="21.125" style="1" customWidth="1"/>
    <col min="8932" max="8937" width="0" style="1" hidden="1" customWidth="1"/>
    <col min="8938" max="8938" width="17.125" style="1" customWidth="1"/>
    <col min="8939" max="8939" width="22.375" style="1" customWidth="1"/>
    <col min="8940" max="8940" width="12.625" style="1"/>
    <col min="8941" max="8941" width="11.125" style="1" customWidth="1"/>
    <col min="8942" max="8942" width="16.5" style="1" customWidth="1"/>
    <col min="8943" max="8944" width="13" style="1" customWidth="1"/>
    <col min="8945" max="8945" width="10" style="1" customWidth="1"/>
    <col min="8946" max="8946" width="13.5" style="1" customWidth="1"/>
    <col min="8947" max="8947" width="10.875" style="1" customWidth="1"/>
    <col min="8948" max="8948" width="20.125" style="1" customWidth="1"/>
    <col min="8949" max="9142" width="12.625" style="1"/>
    <col min="9143" max="9143" width="7.375" style="1" customWidth="1"/>
    <col min="9144" max="9144" width="20.875" style="1" customWidth="1"/>
    <col min="9145" max="9145" width="17.125" style="1" customWidth="1"/>
    <col min="9146" max="9146" width="5.5" style="1" customWidth="1"/>
    <col min="9147" max="9147" width="5.375" style="1" customWidth="1"/>
    <col min="9148" max="9150" width="0" style="1" hidden="1" customWidth="1"/>
    <col min="9151" max="9151" width="26.375" style="1" customWidth="1"/>
    <col min="9152" max="9152" width="8.5" style="1" customWidth="1"/>
    <col min="9153" max="9153" width="27.75" style="1" customWidth="1"/>
    <col min="9154" max="9154" width="12.875" style="1" customWidth="1"/>
    <col min="9155" max="9155" width="9.5" style="1" customWidth="1"/>
    <col min="9156" max="9156" width="9.75" style="1" customWidth="1"/>
    <col min="9157" max="9157" width="7.75" style="1" customWidth="1"/>
    <col min="9158" max="9158" width="7.25" style="1" customWidth="1"/>
    <col min="9159" max="9159" width="17.625" style="1" customWidth="1"/>
    <col min="9160" max="9161" width="0" style="1" hidden="1" customWidth="1"/>
    <col min="9162" max="9162" width="16.375" style="1" customWidth="1"/>
    <col min="9163" max="9164" width="0" style="1" hidden="1" customWidth="1"/>
    <col min="9165" max="9165" width="14.625" style="1" customWidth="1"/>
    <col min="9166" max="9167" width="0" style="1" hidden="1" customWidth="1"/>
    <col min="9168" max="9168" width="13.75" style="1" customWidth="1"/>
    <col min="9169" max="9170" width="0" style="1" hidden="1" customWidth="1"/>
    <col min="9171" max="9171" width="13.625" style="1" customWidth="1"/>
    <col min="9172" max="9174" width="0" style="1" hidden="1" customWidth="1"/>
    <col min="9175" max="9175" width="23.75" style="1" customWidth="1"/>
    <col min="9176" max="9183" width="0" style="1" hidden="1" customWidth="1"/>
    <col min="9184" max="9184" width="16.5" style="1" customWidth="1"/>
    <col min="9185" max="9186" width="0" style="1" hidden="1" customWidth="1"/>
    <col min="9187" max="9187" width="21.125" style="1" customWidth="1"/>
    <col min="9188" max="9193" width="0" style="1" hidden="1" customWidth="1"/>
    <col min="9194" max="9194" width="17.125" style="1" customWidth="1"/>
    <col min="9195" max="9195" width="22.375" style="1" customWidth="1"/>
    <col min="9196" max="9196" width="12.625" style="1"/>
    <col min="9197" max="9197" width="11.125" style="1" customWidth="1"/>
    <col min="9198" max="9198" width="16.5" style="1" customWidth="1"/>
    <col min="9199" max="9200" width="13" style="1" customWidth="1"/>
    <col min="9201" max="9201" width="10" style="1" customWidth="1"/>
    <col min="9202" max="9202" width="13.5" style="1" customWidth="1"/>
    <col min="9203" max="9203" width="10.875" style="1" customWidth="1"/>
    <col min="9204" max="9204" width="20.125" style="1" customWidth="1"/>
    <col min="9205" max="9398" width="12.625" style="1"/>
    <col min="9399" max="9399" width="7.375" style="1" customWidth="1"/>
    <col min="9400" max="9400" width="20.875" style="1" customWidth="1"/>
    <col min="9401" max="9401" width="17.125" style="1" customWidth="1"/>
    <col min="9402" max="9402" width="5.5" style="1" customWidth="1"/>
    <col min="9403" max="9403" width="5.375" style="1" customWidth="1"/>
    <col min="9404" max="9406" width="0" style="1" hidden="1" customWidth="1"/>
    <col min="9407" max="9407" width="26.375" style="1" customWidth="1"/>
    <col min="9408" max="9408" width="8.5" style="1" customWidth="1"/>
    <col min="9409" max="9409" width="27.75" style="1" customWidth="1"/>
    <col min="9410" max="9410" width="12.875" style="1" customWidth="1"/>
    <col min="9411" max="9411" width="9.5" style="1" customWidth="1"/>
    <col min="9412" max="9412" width="9.75" style="1" customWidth="1"/>
    <col min="9413" max="9413" width="7.75" style="1" customWidth="1"/>
    <col min="9414" max="9414" width="7.25" style="1" customWidth="1"/>
    <col min="9415" max="9415" width="17.625" style="1" customWidth="1"/>
    <col min="9416" max="9417" width="0" style="1" hidden="1" customWidth="1"/>
    <col min="9418" max="9418" width="16.375" style="1" customWidth="1"/>
    <col min="9419" max="9420" width="0" style="1" hidden="1" customWidth="1"/>
    <col min="9421" max="9421" width="14.625" style="1" customWidth="1"/>
    <col min="9422" max="9423" width="0" style="1" hidden="1" customWidth="1"/>
    <col min="9424" max="9424" width="13.75" style="1" customWidth="1"/>
    <col min="9425" max="9426" width="0" style="1" hidden="1" customWidth="1"/>
    <col min="9427" max="9427" width="13.625" style="1" customWidth="1"/>
    <col min="9428" max="9430" width="0" style="1" hidden="1" customWidth="1"/>
    <col min="9431" max="9431" width="23.75" style="1" customWidth="1"/>
    <col min="9432" max="9439" width="0" style="1" hidden="1" customWidth="1"/>
    <col min="9440" max="9440" width="16.5" style="1" customWidth="1"/>
    <col min="9441" max="9442" width="0" style="1" hidden="1" customWidth="1"/>
    <col min="9443" max="9443" width="21.125" style="1" customWidth="1"/>
    <col min="9444" max="9449" width="0" style="1" hidden="1" customWidth="1"/>
    <col min="9450" max="9450" width="17.125" style="1" customWidth="1"/>
    <col min="9451" max="9451" width="22.375" style="1" customWidth="1"/>
    <col min="9452" max="9452" width="12.625" style="1"/>
    <col min="9453" max="9453" width="11.125" style="1" customWidth="1"/>
    <col min="9454" max="9454" width="16.5" style="1" customWidth="1"/>
    <col min="9455" max="9456" width="13" style="1" customWidth="1"/>
    <col min="9457" max="9457" width="10" style="1" customWidth="1"/>
    <col min="9458" max="9458" width="13.5" style="1" customWidth="1"/>
    <col min="9459" max="9459" width="10.875" style="1" customWidth="1"/>
    <col min="9460" max="9460" width="20.125" style="1" customWidth="1"/>
    <col min="9461" max="9654" width="12.625" style="1"/>
    <col min="9655" max="9655" width="7.375" style="1" customWidth="1"/>
    <col min="9656" max="9656" width="20.875" style="1" customWidth="1"/>
    <col min="9657" max="9657" width="17.125" style="1" customWidth="1"/>
    <col min="9658" max="9658" width="5.5" style="1" customWidth="1"/>
    <col min="9659" max="9659" width="5.375" style="1" customWidth="1"/>
    <col min="9660" max="9662" width="0" style="1" hidden="1" customWidth="1"/>
    <col min="9663" max="9663" width="26.375" style="1" customWidth="1"/>
    <col min="9664" max="9664" width="8.5" style="1" customWidth="1"/>
    <col min="9665" max="9665" width="27.75" style="1" customWidth="1"/>
    <col min="9666" max="9666" width="12.875" style="1" customWidth="1"/>
    <col min="9667" max="9667" width="9.5" style="1" customWidth="1"/>
    <col min="9668" max="9668" width="9.75" style="1" customWidth="1"/>
    <col min="9669" max="9669" width="7.75" style="1" customWidth="1"/>
    <col min="9670" max="9670" width="7.25" style="1" customWidth="1"/>
    <col min="9671" max="9671" width="17.625" style="1" customWidth="1"/>
    <col min="9672" max="9673" width="0" style="1" hidden="1" customWidth="1"/>
    <col min="9674" max="9674" width="16.375" style="1" customWidth="1"/>
    <col min="9675" max="9676" width="0" style="1" hidden="1" customWidth="1"/>
    <col min="9677" max="9677" width="14.625" style="1" customWidth="1"/>
    <col min="9678" max="9679" width="0" style="1" hidden="1" customWidth="1"/>
    <col min="9680" max="9680" width="13.75" style="1" customWidth="1"/>
    <col min="9681" max="9682" width="0" style="1" hidden="1" customWidth="1"/>
    <col min="9683" max="9683" width="13.625" style="1" customWidth="1"/>
    <col min="9684" max="9686" width="0" style="1" hidden="1" customWidth="1"/>
    <col min="9687" max="9687" width="23.75" style="1" customWidth="1"/>
    <col min="9688" max="9695" width="0" style="1" hidden="1" customWidth="1"/>
    <col min="9696" max="9696" width="16.5" style="1" customWidth="1"/>
    <col min="9697" max="9698" width="0" style="1" hidden="1" customWidth="1"/>
    <col min="9699" max="9699" width="21.125" style="1" customWidth="1"/>
    <col min="9700" max="9705" width="0" style="1" hidden="1" customWidth="1"/>
    <col min="9706" max="9706" width="17.125" style="1" customWidth="1"/>
    <col min="9707" max="9707" width="22.375" style="1" customWidth="1"/>
    <col min="9708" max="9708" width="12.625" style="1"/>
    <col min="9709" max="9709" width="11.125" style="1" customWidth="1"/>
    <col min="9710" max="9710" width="16.5" style="1" customWidth="1"/>
    <col min="9711" max="9712" width="13" style="1" customWidth="1"/>
    <col min="9713" max="9713" width="10" style="1" customWidth="1"/>
    <col min="9714" max="9714" width="13.5" style="1" customWidth="1"/>
    <col min="9715" max="9715" width="10.875" style="1" customWidth="1"/>
    <col min="9716" max="9716" width="20.125" style="1" customWidth="1"/>
    <col min="9717" max="9910" width="12.625" style="1"/>
    <col min="9911" max="9911" width="7.375" style="1" customWidth="1"/>
    <col min="9912" max="9912" width="20.875" style="1" customWidth="1"/>
    <col min="9913" max="9913" width="17.125" style="1" customWidth="1"/>
    <col min="9914" max="9914" width="5.5" style="1" customWidth="1"/>
    <col min="9915" max="9915" width="5.375" style="1" customWidth="1"/>
    <col min="9916" max="9918" width="0" style="1" hidden="1" customWidth="1"/>
    <col min="9919" max="9919" width="26.375" style="1" customWidth="1"/>
    <col min="9920" max="9920" width="8.5" style="1" customWidth="1"/>
    <col min="9921" max="9921" width="27.75" style="1" customWidth="1"/>
    <col min="9922" max="9922" width="12.875" style="1" customWidth="1"/>
    <col min="9923" max="9923" width="9.5" style="1" customWidth="1"/>
    <col min="9924" max="9924" width="9.75" style="1" customWidth="1"/>
    <col min="9925" max="9925" width="7.75" style="1" customWidth="1"/>
    <col min="9926" max="9926" width="7.25" style="1" customWidth="1"/>
    <col min="9927" max="9927" width="17.625" style="1" customWidth="1"/>
    <col min="9928" max="9929" width="0" style="1" hidden="1" customWidth="1"/>
    <col min="9930" max="9930" width="16.375" style="1" customWidth="1"/>
    <col min="9931" max="9932" width="0" style="1" hidden="1" customWidth="1"/>
    <col min="9933" max="9933" width="14.625" style="1" customWidth="1"/>
    <col min="9934" max="9935" width="0" style="1" hidden="1" customWidth="1"/>
    <col min="9936" max="9936" width="13.75" style="1" customWidth="1"/>
    <col min="9937" max="9938" width="0" style="1" hidden="1" customWidth="1"/>
    <col min="9939" max="9939" width="13.625" style="1" customWidth="1"/>
    <col min="9940" max="9942" width="0" style="1" hidden="1" customWidth="1"/>
    <col min="9943" max="9943" width="23.75" style="1" customWidth="1"/>
    <col min="9944" max="9951" width="0" style="1" hidden="1" customWidth="1"/>
    <col min="9952" max="9952" width="16.5" style="1" customWidth="1"/>
    <col min="9953" max="9954" width="0" style="1" hidden="1" customWidth="1"/>
    <col min="9955" max="9955" width="21.125" style="1" customWidth="1"/>
    <col min="9956" max="9961" width="0" style="1" hidden="1" customWidth="1"/>
    <col min="9962" max="9962" width="17.125" style="1" customWidth="1"/>
    <col min="9963" max="9963" width="22.375" style="1" customWidth="1"/>
    <col min="9964" max="9964" width="12.625" style="1"/>
    <col min="9965" max="9965" width="11.125" style="1" customWidth="1"/>
    <col min="9966" max="9966" width="16.5" style="1" customWidth="1"/>
    <col min="9967" max="9968" width="13" style="1" customWidth="1"/>
    <col min="9969" max="9969" width="10" style="1" customWidth="1"/>
    <col min="9970" max="9970" width="13.5" style="1" customWidth="1"/>
    <col min="9971" max="9971" width="10.875" style="1" customWidth="1"/>
    <col min="9972" max="9972" width="20.125" style="1" customWidth="1"/>
    <col min="9973" max="10166" width="12.625" style="1"/>
    <col min="10167" max="10167" width="7.375" style="1" customWidth="1"/>
    <col min="10168" max="10168" width="20.875" style="1" customWidth="1"/>
    <col min="10169" max="10169" width="17.125" style="1" customWidth="1"/>
    <col min="10170" max="10170" width="5.5" style="1" customWidth="1"/>
    <col min="10171" max="10171" width="5.375" style="1" customWidth="1"/>
    <col min="10172" max="10174" width="0" style="1" hidden="1" customWidth="1"/>
    <col min="10175" max="10175" width="26.375" style="1" customWidth="1"/>
    <col min="10176" max="10176" width="8.5" style="1" customWidth="1"/>
    <col min="10177" max="10177" width="27.75" style="1" customWidth="1"/>
    <col min="10178" max="10178" width="12.875" style="1" customWidth="1"/>
    <col min="10179" max="10179" width="9.5" style="1" customWidth="1"/>
    <col min="10180" max="10180" width="9.75" style="1" customWidth="1"/>
    <col min="10181" max="10181" width="7.75" style="1" customWidth="1"/>
    <col min="10182" max="10182" width="7.25" style="1" customWidth="1"/>
    <col min="10183" max="10183" width="17.625" style="1" customWidth="1"/>
    <col min="10184" max="10185" width="0" style="1" hidden="1" customWidth="1"/>
    <col min="10186" max="10186" width="16.375" style="1" customWidth="1"/>
    <col min="10187" max="10188" width="0" style="1" hidden="1" customWidth="1"/>
    <col min="10189" max="10189" width="14.625" style="1" customWidth="1"/>
    <col min="10190" max="10191" width="0" style="1" hidden="1" customWidth="1"/>
    <col min="10192" max="10192" width="13.75" style="1" customWidth="1"/>
    <col min="10193" max="10194" width="0" style="1" hidden="1" customWidth="1"/>
    <col min="10195" max="10195" width="13.625" style="1" customWidth="1"/>
    <col min="10196" max="10198" width="0" style="1" hidden="1" customWidth="1"/>
    <col min="10199" max="10199" width="23.75" style="1" customWidth="1"/>
    <col min="10200" max="10207" width="0" style="1" hidden="1" customWidth="1"/>
    <col min="10208" max="10208" width="16.5" style="1" customWidth="1"/>
    <col min="10209" max="10210" width="0" style="1" hidden="1" customWidth="1"/>
    <col min="10211" max="10211" width="21.125" style="1" customWidth="1"/>
    <col min="10212" max="10217" width="0" style="1" hidden="1" customWidth="1"/>
    <col min="10218" max="10218" width="17.125" style="1" customWidth="1"/>
    <col min="10219" max="10219" width="22.375" style="1" customWidth="1"/>
    <col min="10220" max="10220" width="12.625" style="1"/>
    <col min="10221" max="10221" width="11.125" style="1" customWidth="1"/>
    <col min="10222" max="10222" width="16.5" style="1" customWidth="1"/>
    <col min="10223" max="10224" width="13" style="1" customWidth="1"/>
    <col min="10225" max="10225" width="10" style="1" customWidth="1"/>
    <col min="10226" max="10226" width="13.5" style="1" customWidth="1"/>
    <col min="10227" max="10227" width="10.875" style="1" customWidth="1"/>
    <col min="10228" max="10228" width="20.125" style="1" customWidth="1"/>
    <col min="10229" max="10422" width="12.625" style="1"/>
    <col min="10423" max="10423" width="7.375" style="1" customWidth="1"/>
    <col min="10424" max="10424" width="20.875" style="1" customWidth="1"/>
    <col min="10425" max="10425" width="17.125" style="1" customWidth="1"/>
    <col min="10426" max="10426" width="5.5" style="1" customWidth="1"/>
    <col min="10427" max="10427" width="5.375" style="1" customWidth="1"/>
    <col min="10428" max="10430" width="0" style="1" hidden="1" customWidth="1"/>
    <col min="10431" max="10431" width="26.375" style="1" customWidth="1"/>
    <col min="10432" max="10432" width="8.5" style="1" customWidth="1"/>
    <col min="10433" max="10433" width="27.75" style="1" customWidth="1"/>
    <col min="10434" max="10434" width="12.875" style="1" customWidth="1"/>
    <col min="10435" max="10435" width="9.5" style="1" customWidth="1"/>
    <col min="10436" max="10436" width="9.75" style="1" customWidth="1"/>
    <col min="10437" max="10437" width="7.75" style="1" customWidth="1"/>
    <col min="10438" max="10438" width="7.25" style="1" customWidth="1"/>
    <col min="10439" max="10439" width="17.625" style="1" customWidth="1"/>
    <col min="10440" max="10441" width="0" style="1" hidden="1" customWidth="1"/>
    <col min="10442" max="10442" width="16.375" style="1" customWidth="1"/>
    <col min="10443" max="10444" width="0" style="1" hidden="1" customWidth="1"/>
    <col min="10445" max="10445" width="14.625" style="1" customWidth="1"/>
    <col min="10446" max="10447" width="0" style="1" hidden="1" customWidth="1"/>
    <col min="10448" max="10448" width="13.75" style="1" customWidth="1"/>
    <col min="10449" max="10450" width="0" style="1" hidden="1" customWidth="1"/>
    <col min="10451" max="10451" width="13.625" style="1" customWidth="1"/>
    <col min="10452" max="10454" width="0" style="1" hidden="1" customWidth="1"/>
    <col min="10455" max="10455" width="23.75" style="1" customWidth="1"/>
    <col min="10456" max="10463" width="0" style="1" hidden="1" customWidth="1"/>
    <col min="10464" max="10464" width="16.5" style="1" customWidth="1"/>
    <col min="10465" max="10466" width="0" style="1" hidden="1" customWidth="1"/>
    <col min="10467" max="10467" width="21.125" style="1" customWidth="1"/>
    <col min="10468" max="10473" width="0" style="1" hidden="1" customWidth="1"/>
    <col min="10474" max="10474" width="17.125" style="1" customWidth="1"/>
    <col min="10475" max="10475" width="22.375" style="1" customWidth="1"/>
    <col min="10476" max="10476" width="12.625" style="1"/>
    <col min="10477" max="10477" width="11.125" style="1" customWidth="1"/>
    <col min="10478" max="10478" width="16.5" style="1" customWidth="1"/>
    <col min="10479" max="10480" width="13" style="1" customWidth="1"/>
    <col min="10481" max="10481" width="10" style="1" customWidth="1"/>
    <col min="10482" max="10482" width="13.5" style="1" customWidth="1"/>
    <col min="10483" max="10483" width="10.875" style="1" customWidth="1"/>
    <col min="10484" max="10484" width="20.125" style="1" customWidth="1"/>
    <col min="10485" max="10678" width="12.625" style="1"/>
    <col min="10679" max="10679" width="7.375" style="1" customWidth="1"/>
    <col min="10680" max="10680" width="20.875" style="1" customWidth="1"/>
    <col min="10681" max="10681" width="17.125" style="1" customWidth="1"/>
    <col min="10682" max="10682" width="5.5" style="1" customWidth="1"/>
    <col min="10683" max="10683" width="5.375" style="1" customWidth="1"/>
    <col min="10684" max="10686" width="0" style="1" hidden="1" customWidth="1"/>
    <col min="10687" max="10687" width="26.375" style="1" customWidth="1"/>
    <col min="10688" max="10688" width="8.5" style="1" customWidth="1"/>
    <col min="10689" max="10689" width="27.75" style="1" customWidth="1"/>
    <col min="10690" max="10690" width="12.875" style="1" customWidth="1"/>
    <col min="10691" max="10691" width="9.5" style="1" customWidth="1"/>
    <col min="10692" max="10692" width="9.75" style="1" customWidth="1"/>
    <col min="10693" max="10693" width="7.75" style="1" customWidth="1"/>
    <col min="10694" max="10694" width="7.25" style="1" customWidth="1"/>
    <col min="10695" max="10695" width="17.625" style="1" customWidth="1"/>
    <col min="10696" max="10697" width="0" style="1" hidden="1" customWidth="1"/>
    <col min="10698" max="10698" width="16.375" style="1" customWidth="1"/>
    <col min="10699" max="10700" width="0" style="1" hidden="1" customWidth="1"/>
    <col min="10701" max="10701" width="14.625" style="1" customWidth="1"/>
    <col min="10702" max="10703" width="0" style="1" hidden="1" customWidth="1"/>
    <col min="10704" max="10704" width="13.75" style="1" customWidth="1"/>
    <col min="10705" max="10706" width="0" style="1" hidden="1" customWidth="1"/>
    <col min="10707" max="10707" width="13.625" style="1" customWidth="1"/>
    <col min="10708" max="10710" width="0" style="1" hidden="1" customWidth="1"/>
    <col min="10711" max="10711" width="23.75" style="1" customWidth="1"/>
    <col min="10712" max="10719" width="0" style="1" hidden="1" customWidth="1"/>
    <col min="10720" max="10720" width="16.5" style="1" customWidth="1"/>
    <col min="10721" max="10722" width="0" style="1" hidden="1" customWidth="1"/>
    <col min="10723" max="10723" width="21.125" style="1" customWidth="1"/>
    <col min="10724" max="10729" width="0" style="1" hidden="1" customWidth="1"/>
    <col min="10730" max="10730" width="17.125" style="1" customWidth="1"/>
    <col min="10731" max="10731" width="22.375" style="1" customWidth="1"/>
    <col min="10732" max="10732" width="12.625" style="1"/>
    <col min="10733" max="10733" width="11.125" style="1" customWidth="1"/>
    <col min="10734" max="10734" width="16.5" style="1" customWidth="1"/>
    <col min="10735" max="10736" width="13" style="1" customWidth="1"/>
    <col min="10737" max="10737" width="10" style="1" customWidth="1"/>
    <col min="10738" max="10738" width="13.5" style="1" customWidth="1"/>
    <col min="10739" max="10739" width="10.875" style="1" customWidth="1"/>
    <col min="10740" max="10740" width="20.125" style="1" customWidth="1"/>
    <col min="10741" max="10934" width="12.625" style="1"/>
    <col min="10935" max="10935" width="7.375" style="1" customWidth="1"/>
    <col min="10936" max="10936" width="20.875" style="1" customWidth="1"/>
    <col min="10937" max="10937" width="17.125" style="1" customWidth="1"/>
    <col min="10938" max="10938" width="5.5" style="1" customWidth="1"/>
    <col min="10939" max="10939" width="5.375" style="1" customWidth="1"/>
    <col min="10940" max="10942" width="0" style="1" hidden="1" customWidth="1"/>
    <col min="10943" max="10943" width="26.375" style="1" customWidth="1"/>
    <col min="10944" max="10944" width="8.5" style="1" customWidth="1"/>
    <col min="10945" max="10945" width="27.75" style="1" customWidth="1"/>
    <col min="10946" max="10946" width="12.875" style="1" customWidth="1"/>
    <col min="10947" max="10947" width="9.5" style="1" customWidth="1"/>
    <col min="10948" max="10948" width="9.75" style="1" customWidth="1"/>
    <col min="10949" max="10949" width="7.75" style="1" customWidth="1"/>
    <col min="10950" max="10950" width="7.25" style="1" customWidth="1"/>
    <col min="10951" max="10951" width="17.625" style="1" customWidth="1"/>
    <col min="10952" max="10953" width="0" style="1" hidden="1" customWidth="1"/>
    <col min="10954" max="10954" width="16.375" style="1" customWidth="1"/>
    <col min="10955" max="10956" width="0" style="1" hidden="1" customWidth="1"/>
    <col min="10957" max="10957" width="14.625" style="1" customWidth="1"/>
    <col min="10958" max="10959" width="0" style="1" hidden="1" customWidth="1"/>
    <col min="10960" max="10960" width="13.75" style="1" customWidth="1"/>
    <col min="10961" max="10962" width="0" style="1" hidden="1" customWidth="1"/>
    <col min="10963" max="10963" width="13.625" style="1" customWidth="1"/>
    <col min="10964" max="10966" width="0" style="1" hidden="1" customWidth="1"/>
    <col min="10967" max="10967" width="23.75" style="1" customWidth="1"/>
    <col min="10968" max="10975" width="0" style="1" hidden="1" customWidth="1"/>
    <col min="10976" max="10976" width="16.5" style="1" customWidth="1"/>
    <col min="10977" max="10978" width="0" style="1" hidden="1" customWidth="1"/>
    <col min="10979" max="10979" width="21.125" style="1" customWidth="1"/>
    <col min="10980" max="10985" width="0" style="1" hidden="1" customWidth="1"/>
    <col min="10986" max="10986" width="17.125" style="1" customWidth="1"/>
    <col min="10987" max="10987" width="22.375" style="1" customWidth="1"/>
    <col min="10988" max="10988" width="12.625" style="1"/>
    <col min="10989" max="10989" width="11.125" style="1" customWidth="1"/>
    <col min="10990" max="10990" width="16.5" style="1" customWidth="1"/>
    <col min="10991" max="10992" width="13" style="1" customWidth="1"/>
    <col min="10993" max="10993" width="10" style="1" customWidth="1"/>
    <col min="10994" max="10994" width="13.5" style="1" customWidth="1"/>
    <col min="10995" max="10995" width="10.875" style="1" customWidth="1"/>
    <col min="10996" max="10996" width="20.125" style="1" customWidth="1"/>
    <col min="10997" max="11190" width="12.625" style="1"/>
    <col min="11191" max="11191" width="7.375" style="1" customWidth="1"/>
    <col min="11192" max="11192" width="20.875" style="1" customWidth="1"/>
    <col min="11193" max="11193" width="17.125" style="1" customWidth="1"/>
    <col min="11194" max="11194" width="5.5" style="1" customWidth="1"/>
    <col min="11195" max="11195" width="5.375" style="1" customWidth="1"/>
    <col min="11196" max="11198" width="0" style="1" hidden="1" customWidth="1"/>
    <col min="11199" max="11199" width="26.375" style="1" customWidth="1"/>
    <col min="11200" max="11200" width="8.5" style="1" customWidth="1"/>
    <col min="11201" max="11201" width="27.75" style="1" customWidth="1"/>
    <col min="11202" max="11202" width="12.875" style="1" customWidth="1"/>
    <col min="11203" max="11203" width="9.5" style="1" customWidth="1"/>
    <col min="11204" max="11204" width="9.75" style="1" customWidth="1"/>
    <col min="11205" max="11205" width="7.75" style="1" customWidth="1"/>
    <col min="11206" max="11206" width="7.25" style="1" customWidth="1"/>
    <col min="11207" max="11207" width="17.625" style="1" customWidth="1"/>
    <col min="11208" max="11209" width="0" style="1" hidden="1" customWidth="1"/>
    <col min="11210" max="11210" width="16.375" style="1" customWidth="1"/>
    <col min="11211" max="11212" width="0" style="1" hidden="1" customWidth="1"/>
    <col min="11213" max="11213" width="14.625" style="1" customWidth="1"/>
    <col min="11214" max="11215" width="0" style="1" hidden="1" customWidth="1"/>
    <col min="11216" max="11216" width="13.75" style="1" customWidth="1"/>
    <col min="11217" max="11218" width="0" style="1" hidden="1" customWidth="1"/>
    <col min="11219" max="11219" width="13.625" style="1" customWidth="1"/>
    <col min="11220" max="11222" width="0" style="1" hidden="1" customWidth="1"/>
    <col min="11223" max="11223" width="23.75" style="1" customWidth="1"/>
    <col min="11224" max="11231" width="0" style="1" hidden="1" customWidth="1"/>
    <col min="11232" max="11232" width="16.5" style="1" customWidth="1"/>
    <col min="11233" max="11234" width="0" style="1" hidden="1" customWidth="1"/>
    <col min="11235" max="11235" width="21.125" style="1" customWidth="1"/>
    <col min="11236" max="11241" width="0" style="1" hidden="1" customWidth="1"/>
    <col min="11242" max="11242" width="17.125" style="1" customWidth="1"/>
    <col min="11243" max="11243" width="22.375" style="1" customWidth="1"/>
    <col min="11244" max="11244" width="12.625" style="1"/>
    <col min="11245" max="11245" width="11.125" style="1" customWidth="1"/>
    <col min="11246" max="11246" width="16.5" style="1" customWidth="1"/>
    <col min="11247" max="11248" width="13" style="1" customWidth="1"/>
    <col min="11249" max="11249" width="10" style="1" customWidth="1"/>
    <col min="11250" max="11250" width="13.5" style="1" customWidth="1"/>
    <col min="11251" max="11251" width="10.875" style="1" customWidth="1"/>
    <col min="11252" max="11252" width="20.125" style="1" customWidth="1"/>
    <col min="11253" max="11446" width="12.625" style="1"/>
    <col min="11447" max="11447" width="7.375" style="1" customWidth="1"/>
    <col min="11448" max="11448" width="20.875" style="1" customWidth="1"/>
    <col min="11449" max="11449" width="17.125" style="1" customWidth="1"/>
    <col min="11450" max="11450" width="5.5" style="1" customWidth="1"/>
    <col min="11451" max="11451" width="5.375" style="1" customWidth="1"/>
    <col min="11452" max="11454" width="0" style="1" hidden="1" customWidth="1"/>
    <col min="11455" max="11455" width="26.375" style="1" customWidth="1"/>
    <col min="11456" max="11456" width="8.5" style="1" customWidth="1"/>
    <col min="11457" max="11457" width="27.75" style="1" customWidth="1"/>
    <col min="11458" max="11458" width="12.875" style="1" customWidth="1"/>
    <col min="11459" max="11459" width="9.5" style="1" customWidth="1"/>
    <col min="11460" max="11460" width="9.75" style="1" customWidth="1"/>
    <col min="11461" max="11461" width="7.75" style="1" customWidth="1"/>
    <col min="11462" max="11462" width="7.25" style="1" customWidth="1"/>
    <col min="11463" max="11463" width="17.625" style="1" customWidth="1"/>
    <col min="11464" max="11465" width="0" style="1" hidden="1" customWidth="1"/>
    <col min="11466" max="11466" width="16.375" style="1" customWidth="1"/>
    <col min="11467" max="11468" width="0" style="1" hidden="1" customWidth="1"/>
    <col min="11469" max="11469" width="14.625" style="1" customWidth="1"/>
    <col min="11470" max="11471" width="0" style="1" hidden="1" customWidth="1"/>
    <col min="11472" max="11472" width="13.75" style="1" customWidth="1"/>
    <col min="11473" max="11474" width="0" style="1" hidden="1" customWidth="1"/>
    <col min="11475" max="11475" width="13.625" style="1" customWidth="1"/>
    <col min="11476" max="11478" width="0" style="1" hidden="1" customWidth="1"/>
    <col min="11479" max="11479" width="23.75" style="1" customWidth="1"/>
    <col min="11480" max="11487" width="0" style="1" hidden="1" customWidth="1"/>
    <col min="11488" max="11488" width="16.5" style="1" customWidth="1"/>
    <col min="11489" max="11490" width="0" style="1" hidden="1" customWidth="1"/>
    <col min="11491" max="11491" width="21.125" style="1" customWidth="1"/>
    <col min="11492" max="11497" width="0" style="1" hidden="1" customWidth="1"/>
    <col min="11498" max="11498" width="17.125" style="1" customWidth="1"/>
    <col min="11499" max="11499" width="22.375" style="1" customWidth="1"/>
    <col min="11500" max="11500" width="12.625" style="1"/>
    <col min="11501" max="11501" width="11.125" style="1" customWidth="1"/>
    <col min="11502" max="11502" width="16.5" style="1" customWidth="1"/>
    <col min="11503" max="11504" width="13" style="1" customWidth="1"/>
    <col min="11505" max="11505" width="10" style="1" customWidth="1"/>
    <col min="11506" max="11506" width="13.5" style="1" customWidth="1"/>
    <col min="11507" max="11507" width="10.875" style="1" customWidth="1"/>
    <col min="11508" max="11508" width="20.125" style="1" customWidth="1"/>
    <col min="11509" max="11702" width="12.625" style="1"/>
    <col min="11703" max="11703" width="7.375" style="1" customWidth="1"/>
    <col min="11704" max="11704" width="20.875" style="1" customWidth="1"/>
    <col min="11705" max="11705" width="17.125" style="1" customWidth="1"/>
    <col min="11706" max="11706" width="5.5" style="1" customWidth="1"/>
    <col min="11707" max="11707" width="5.375" style="1" customWidth="1"/>
    <col min="11708" max="11710" width="0" style="1" hidden="1" customWidth="1"/>
    <col min="11711" max="11711" width="26.375" style="1" customWidth="1"/>
    <col min="11712" max="11712" width="8.5" style="1" customWidth="1"/>
    <col min="11713" max="11713" width="27.75" style="1" customWidth="1"/>
    <col min="11714" max="11714" width="12.875" style="1" customWidth="1"/>
    <col min="11715" max="11715" width="9.5" style="1" customWidth="1"/>
    <col min="11716" max="11716" width="9.75" style="1" customWidth="1"/>
    <col min="11717" max="11717" width="7.75" style="1" customWidth="1"/>
    <col min="11718" max="11718" width="7.25" style="1" customWidth="1"/>
    <col min="11719" max="11719" width="17.625" style="1" customWidth="1"/>
    <col min="11720" max="11721" width="0" style="1" hidden="1" customWidth="1"/>
    <col min="11722" max="11722" width="16.375" style="1" customWidth="1"/>
    <col min="11723" max="11724" width="0" style="1" hidden="1" customWidth="1"/>
    <col min="11725" max="11725" width="14.625" style="1" customWidth="1"/>
    <col min="11726" max="11727" width="0" style="1" hidden="1" customWidth="1"/>
    <col min="11728" max="11728" width="13.75" style="1" customWidth="1"/>
    <col min="11729" max="11730" width="0" style="1" hidden="1" customWidth="1"/>
    <col min="11731" max="11731" width="13.625" style="1" customWidth="1"/>
    <col min="11732" max="11734" width="0" style="1" hidden="1" customWidth="1"/>
    <col min="11735" max="11735" width="23.75" style="1" customWidth="1"/>
    <col min="11736" max="11743" width="0" style="1" hidden="1" customWidth="1"/>
    <col min="11744" max="11744" width="16.5" style="1" customWidth="1"/>
    <col min="11745" max="11746" width="0" style="1" hidden="1" customWidth="1"/>
    <col min="11747" max="11747" width="21.125" style="1" customWidth="1"/>
    <col min="11748" max="11753" width="0" style="1" hidden="1" customWidth="1"/>
    <col min="11754" max="11754" width="17.125" style="1" customWidth="1"/>
    <col min="11755" max="11755" width="22.375" style="1" customWidth="1"/>
    <col min="11756" max="11756" width="12.625" style="1"/>
    <col min="11757" max="11757" width="11.125" style="1" customWidth="1"/>
    <col min="11758" max="11758" width="16.5" style="1" customWidth="1"/>
    <col min="11759" max="11760" width="13" style="1" customWidth="1"/>
    <col min="11761" max="11761" width="10" style="1" customWidth="1"/>
    <col min="11762" max="11762" width="13.5" style="1" customWidth="1"/>
    <col min="11763" max="11763" width="10.875" style="1" customWidth="1"/>
    <col min="11764" max="11764" width="20.125" style="1" customWidth="1"/>
    <col min="11765" max="11958" width="12.625" style="1"/>
    <col min="11959" max="11959" width="7.375" style="1" customWidth="1"/>
    <col min="11960" max="11960" width="20.875" style="1" customWidth="1"/>
    <col min="11961" max="11961" width="17.125" style="1" customWidth="1"/>
    <col min="11962" max="11962" width="5.5" style="1" customWidth="1"/>
    <col min="11963" max="11963" width="5.375" style="1" customWidth="1"/>
    <col min="11964" max="11966" width="0" style="1" hidden="1" customWidth="1"/>
    <col min="11967" max="11967" width="26.375" style="1" customWidth="1"/>
    <col min="11968" max="11968" width="8.5" style="1" customWidth="1"/>
    <col min="11969" max="11969" width="27.75" style="1" customWidth="1"/>
    <col min="11970" max="11970" width="12.875" style="1" customWidth="1"/>
    <col min="11971" max="11971" width="9.5" style="1" customWidth="1"/>
    <col min="11972" max="11972" width="9.75" style="1" customWidth="1"/>
    <col min="11973" max="11973" width="7.75" style="1" customWidth="1"/>
    <col min="11974" max="11974" width="7.25" style="1" customWidth="1"/>
    <col min="11975" max="11975" width="17.625" style="1" customWidth="1"/>
    <col min="11976" max="11977" width="0" style="1" hidden="1" customWidth="1"/>
    <col min="11978" max="11978" width="16.375" style="1" customWidth="1"/>
    <col min="11979" max="11980" width="0" style="1" hidden="1" customWidth="1"/>
    <col min="11981" max="11981" width="14.625" style="1" customWidth="1"/>
    <col min="11982" max="11983" width="0" style="1" hidden="1" customWidth="1"/>
    <col min="11984" max="11984" width="13.75" style="1" customWidth="1"/>
    <col min="11985" max="11986" width="0" style="1" hidden="1" customWidth="1"/>
    <col min="11987" max="11987" width="13.625" style="1" customWidth="1"/>
    <col min="11988" max="11990" width="0" style="1" hidden="1" customWidth="1"/>
    <col min="11991" max="11991" width="23.75" style="1" customWidth="1"/>
    <col min="11992" max="11999" width="0" style="1" hidden="1" customWidth="1"/>
    <col min="12000" max="12000" width="16.5" style="1" customWidth="1"/>
    <col min="12001" max="12002" width="0" style="1" hidden="1" customWidth="1"/>
    <col min="12003" max="12003" width="21.125" style="1" customWidth="1"/>
    <col min="12004" max="12009" width="0" style="1" hidden="1" customWidth="1"/>
    <col min="12010" max="12010" width="17.125" style="1" customWidth="1"/>
    <col min="12011" max="12011" width="22.375" style="1" customWidth="1"/>
    <col min="12012" max="12012" width="12.625" style="1"/>
    <col min="12013" max="12013" width="11.125" style="1" customWidth="1"/>
    <col min="12014" max="12014" width="16.5" style="1" customWidth="1"/>
    <col min="12015" max="12016" width="13" style="1" customWidth="1"/>
    <col min="12017" max="12017" width="10" style="1" customWidth="1"/>
    <col min="12018" max="12018" width="13.5" style="1" customWidth="1"/>
    <col min="12019" max="12019" width="10.875" style="1" customWidth="1"/>
    <col min="12020" max="12020" width="20.125" style="1" customWidth="1"/>
    <col min="12021" max="12214" width="12.625" style="1"/>
    <col min="12215" max="12215" width="7.375" style="1" customWidth="1"/>
    <col min="12216" max="12216" width="20.875" style="1" customWidth="1"/>
    <col min="12217" max="12217" width="17.125" style="1" customWidth="1"/>
    <col min="12218" max="12218" width="5.5" style="1" customWidth="1"/>
    <col min="12219" max="12219" width="5.375" style="1" customWidth="1"/>
    <col min="12220" max="12222" width="0" style="1" hidden="1" customWidth="1"/>
    <col min="12223" max="12223" width="26.375" style="1" customWidth="1"/>
    <col min="12224" max="12224" width="8.5" style="1" customWidth="1"/>
    <col min="12225" max="12225" width="27.75" style="1" customWidth="1"/>
    <col min="12226" max="12226" width="12.875" style="1" customWidth="1"/>
    <col min="12227" max="12227" width="9.5" style="1" customWidth="1"/>
    <col min="12228" max="12228" width="9.75" style="1" customWidth="1"/>
    <col min="12229" max="12229" width="7.75" style="1" customWidth="1"/>
    <col min="12230" max="12230" width="7.25" style="1" customWidth="1"/>
    <col min="12231" max="12231" width="17.625" style="1" customWidth="1"/>
    <col min="12232" max="12233" width="0" style="1" hidden="1" customWidth="1"/>
    <col min="12234" max="12234" width="16.375" style="1" customWidth="1"/>
    <col min="12235" max="12236" width="0" style="1" hidden="1" customWidth="1"/>
    <col min="12237" max="12237" width="14.625" style="1" customWidth="1"/>
    <col min="12238" max="12239" width="0" style="1" hidden="1" customWidth="1"/>
    <col min="12240" max="12240" width="13.75" style="1" customWidth="1"/>
    <col min="12241" max="12242" width="0" style="1" hidden="1" customWidth="1"/>
    <col min="12243" max="12243" width="13.625" style="1" customWidth="1"/>
    <col min="12244" max="12246" width="0" style="1" hidden="1" customWidth="1"/>
    <col min="12247" max="12247" width="23.75" style="1" customWidth="1"/>
    <col min="12248" max="12255" width="0" style="1" hidden="1" customWidth="1"/>
    <col min="12256" max="12256" width="16.5" style="1" customWidth="1"/>
    <col min="12257" max="12258" width="0" style="1" hidden="1" customWidth="1"/>
    <col min="12259" max="12259" width="21.125" style="1" customWidth="1"/>
    <col min="12260" max="12265" width="0" style="1" hidden="1" customWidth="1"/>
    <col min="12266" max="12266" width="17.125" style="1" customWidth="1"/>
    <col min="12267" max="12267" width="22.375" style="1" customWidth="1"/>
    <col min="12268" max="12268" width="12.625" style="1"/>
    <col min="12269" max="12269" width="11.125" style="1" customWidth="1"/>
    <col min="12270" max="12270" width="16.5" style="1" customWidth="1"/>
    <col min="12271" max="12272" width="13" style="1" customWidth="1"/>
    <col min="12273" max="12273" width="10" style="1" customWidth="1"/>
    <col min="12274" max="12274" width="13.5" style="1" customWidth="1"/>
    <col min="12275" max="12275" width="10.875" style="1" customWidth="1"/>
    <col min="12276" max="12276" width="20.125" style="1" customWidth="1"/>
    <col min="12277" max="12470" width="12.625" style="1"/>
    <col min="12471" max="12471" width="7.375" style="1" customWidth="1"/>
    <col min="12472" max="12472" width="20.875" style="1" customWidth="1"/>
    <col min="12473" max="12473" width="17.125" style="1" customWidth="1"/>
    <col min="12474" max="12474" width="5.5" style="1" customWidth="1"/>
    <col min="12475" max="12475" width="5.375" style="1" customWidth="1"/>
    <col min="12476" max="12478" width="0" style="1" hidden="1" customWidth="1"/>
    <col min="12479" max="12479" width="26.375" style="1" customWidth="1"/>
    <col min="12480" max="12480" width="8.5" style="1" customWidth="1"/>
    <col min="12481" max="12481" width="27.75" style="1" customWidth="1"/>
    <col min="12482" max="12482" width="12.875" style="1" customWidth="1"/>
    <col min="12483" max="12483" width="9.5" style="1" customWidth="1"/>
    <col min="12484" max="12484" width="9.75" style="1" customWidth="1"/>
    <col min="12485" max="12485" width="7.75" style="1" customWidth="1"/>
    <col min="12486" max="12486" width="7.25" style="1" customWidth="1"/>
    <col min="12487" max="12487" width="17.625" style="1" customWidth="1"/>
    <col min="12488" max="12489" width="0" style="1" hidden="1" customWidth="1"/>
    <col min="12490" max="12490" width="16.375" style="1" customWidth="1"/>
    <col min="12491" max="12492" width="0" style="1" hidden="1" customWidth="1"/>
    <col min="12493" max="12493" width="14.625" style="1" customWidth="1"/>
    <col min="12494" max="12495" width="0" style="1" hidden="1" customWidth="1"/>
    <col min="12496" max="12496" width="13.75" style="1" customWidth="1"/>
    <col min="12497" max="12498" width="0" style="1" hidden="1" customWidth="1"/>
    <col min="12499" max="12499" width="13.625" style="1" customWidth="1"/>
    <col min="12500" max="12502" width="0" style="1" hidden="1" customWidth="1"/>
    <col min="12503" max="12503" width="23.75" style="1" customWidth="1"/>
    <col min="12504" max="12511" width="0" style="1" hidden="1" customWidth="1"/>
    <col min="12512" max="12512" width="16.5" style="1" customWidth="1"/>
    <col min="12513" max="12514" width="0" style="1" hidden="1" customWidth="1"/>
    <col min="12515" max="12515" width="21.125" style="1" customWidth="1"/>
    <col min="12516" max="12521" width="0" style="1" hidden="1" customWidth="1"/>
    <col min="12522" max="12522" width="17.125" style="1" customWidth="1"/>
    <col min="12523" max="12523" width="22.375" style="1" customWidth="1"/>
    <col min="12524" max="12524" width="12.625" style="1"/>
    <col min="12525" max="12525" width="11.125" style="1" customWidth="1"/>
    <col min="12526" max="12526" width="16.5" style="1" customWidth="1"/>
    <col min="12527" max="12528" width="13" style="1" customWidth="1"/>
    <col min="12529" max="12529" width="10" style="1" customWidth="1"/>
    <col min="12530" max="12530" width="13.5" style="1" customWidth="1"/>
    <col min="12531" max="12531" width="10.875" style="1" customWidth="1"/>
    <col min="12532" max="12532" width="20.125" style="1" customWidth="1"/>
    <col min="12533" max="12726" width="12.625" style="1"/>
    <col min="12727" max="12727" width="7.375" style="1" customWidth="1"/>
    <col min="12728" max="12728" width="20.875" style="1" customWidth="1"/>
    <col min="12729" max="12729" width="17.125" style="1" customWidth="1"/>
    <col min="12730" max="12730" width="5.5" style="1" customWidth="1"/>
    <col min="12731" max="12731" width="5.375" style="1" customWidth="1"/>
    <col min="12732" max="12734" width="0" style="1" hidden="1" customWidth="1"/>
    <col min="12735" max="12735" width="26.375" style="1" customWidth="1"/>
    <col min="12736" max="12736" width="8.5" style="1" customWidth="1"/>
    <col min="12737" max="12737" width="27.75" style="1" customWidth="1"/>
    <col min="12738" max="12738" width="12.875" style="1" customWidth="1"/>
    <col min="12739" max="12739" width="9.5" style="1" customWidth="1"/>
    <col min="12740" max="12740" width="9.75" style="1" customWidth="1"/>
    <col min="12741" max="12741" width="7.75" style="1" customWidth="1"/>
    <col min="12742" max="12742" width="7.25" style="1" customWidth="1"/>
    <col min="12743" max="12743" width="17.625" style="1" customWidth="1"/>
    <col min="12744" max="12745" width="0" style="1" hidden="1" customWidth="1"/>
    <col min="12746" max="12746" width="16.375" style="1" customWidth="1"/>
    <col min="12747" max="12748" width="0" style="1" hidden="1" customWidth="1"/>
    <col min="12749" max="12749" width="14.625" style="1" customWidth="1"/>
    <col min="12750" max="12751" width="0" style="1" hidden="1" customWidth="1"/>
    <col min="12752" max="12752" width="13.75" style="1" customWidth="1"/>
    <col min="12753" max="12754" width="0" style="1" hidden="1" customWidth="1"/>
    <col min="12755" max="12755" width="13.625" style="1" customWidth="1"/>
    <col min="12756" max="12758" width="0" style="1" hidden="1" customWidth="1"/>
    <col min="12759" max="12759" width="23.75" style="1" customWidth="1"/>
    <col min="12760" max="12767" width="0" style="1" hidden="1" customWidth="1"/>
    <col min="12768" max="12768" width="16.5" style="1" customWidth="1"/>
    <col min="12769" max="12770" width="0" style="1" hidden="1" customWidth="1"/>
    <col min="12771" max="12771" width="21.125" style="1" customWidth="1"/>
    <col min="12772" max="12777" width="0" style="1" hidden="1" customWidth="1"/>
    <col min="12778" max="12778" width="17.125" style="1" customWidth="1"/>
    <col min="12779" max="12779" width="22.375" style="1" customWidth="1"/>
    <col min="12780" max="12780" width="12.625" style="1"/>
    <col min="12781" max="12781" width="11.125" style="1" customWidth="1"/>
    <col min="12782" max="12782" width="16.5" style="1" customWidth="1"/>
    <col min="12783" max="12784" width="13" style="1" customWidth="1"/>
    <col min="12785" max="12785" width="10" style="1" customWidth="1"/>
    <col min="12786" max="12786" width="13.5" style="1" customWidth="1"/>
    <col min="12787" max="12787" width="10.875" style="1" customWidth="1"/>
    <col min="12788" max="12788" width="20.125" style="1" customWidth="1"/>
    <col min="12789" max="12982" width="12.625" style="1"/>
    <col min="12983" max="12983" width="7.375" style="1" customWidth="1"/>
    <col min="12984" max="12984" width="20.875" style="1" customWidth="1"/>
    <col min="12985" max="12985" width="17.125" style="1" customWidth="1"/>
    <col min="12986" max="12986" width="5.5" style="1" customWidth="1"/>
    <col min="12987" max="12987" width="5.375" style="1" customWidth="1"/>
    <col min="12988" max="12990" width="0" style="1" hidden="1" customWidth="1"/>
    <col min="12991" max="12991" width="26.375" style="1" customWidth="1"/>
    <col min="12992" max="12992" width="8.5" style="1" customWidth="1"/>
    <col min="12993" max="12993" width="27.75" style="1" customWidth="1"/>
    <col min="12994" max="12994" width="12.875" style="1" customWidth="1"/>
    <col min="12995" max="12995" width="9.5" style="1" customWidth="1"/>
    <col min="12996" max="12996" width="9.75" style="1" customWidth="1"/>
    <col min="12997" max="12997" width="7.75" style="1" customWidth="1"/>
    <col min="12998" max="12998" width="7.25" style="1" customWidth="1"/>
    <col min="12999" max="12999" width="17.625" style="1" customWidth="1"/>
    <col min="13000" max="13001" width="0" style="1" hidden="1" customWidth="1"/>
    <col min="13002" max="13002" width="16.375" style="1" customWidth="1"/>
    <col min="13003" max="13004" width="0" style="1" hidden="1" customWidth="1"/>
    <col min="13005" max="13005" width="14.625" style="1" customWidth="1"/>
    <col min="13006" max="13007" width="0" style="1" hidden="1" customWidth="1"/>
    <col min="13008" max="13008" width="13.75" style="1" customWidth="1"/>
    <col min="13009" max="13010" width="0" style="1" hidden="1" customWidth="1"/>
    <col min="13011" max="13011" width="13.625" style="1" customWidth="1"/>
    <col min="13012" max="13014" width="0" style="1" hidden="1" customWidth="1"/>
    <col min="13015" max="13015" width="23.75" style="1" customWidth="1"/>
    <col min="13016" max="13023" width="0" style="1" hidden="1" customWidth="1"/>
    <col min="13024" max="13024" width="16.5" style="1" customWidth="1"/>
    <col min="13025" max="13026" width="0" style="1" hidden="1" customWidth="1"/>
    <col min="13027" max="13027" width="21.125" style="1" customWidth="1"/>
    <col min="13028" max="13033" width="0" style="1" hidden="1" customWidth="1"/>
    <col min="13034" max="13034" width="17.125" style="1" customWidth="1"/>
    <col min="13035" max="13035" width="22.375" style="1" customWidth="1"/>
    <col min="13036" max="13036" width="12.625" style="1"/>
    <col min="13037" max="13037" width="11.125" style="1" customWidth="1"/>
    <col min="13038" max="13038" width="16.5" style="1" customWidth="1"/>
    <col min="13039" max="13040" width="13" style="1" customWidth="1"/>
    <col min="13041" max="13041" width="10" style="1" customWidth="1"/>
    <col min="13042" max="13042" width="13.5" style="1" customWidth="1"/>
    <col min="13043" max="13043" width="10.875" style="1" customWidth="1"/>
    <col min="13044" max="13044" width="20.125" style="1" customWidth="1"/>
    <col min="13045" max="13238" width="12.625" style="1"/>
    <col min="13239" max="13239" width="7.375" style="1" customWidth="1"/>
    <col min="13240" max="13240" width="20.875" style="1" customWidth="1"/>
    <col min="13241" max="13241" width="17.125" style="1" customWidth="1"/>
    <col min="13242" max="13242" width="5.5" style="1" customWidth="1"/>
    <col min="13243" max="13243" width="5.375" style="1" customWidth="1"/>
    <col min="13244" max="13246" width="0" style="1" hidden="1" customWidth="1"/>
    <col min="13247" max="13247" width="26.375" style="1" customWidth="1"/>
    <col min="13248" max="13248" width="8.5" style="1" customWidth="1"/>
    <col min="13249" max="13249" width="27.75" style="1" customWidth="1"/>
    <col min="13250" max="13250" width="12.875" style="1" customWidth="1"/>
    <col min="13251" max="13251" width="9.5" style="1" customWidth="1"/>
    <col min="13252" max="13252" width="9.75" style="1" customWidth="1"/>
    <col min="13253" max="13253" width="7.75" style="1" customWidth="1"/>
    <col min="13254" max="13254" width="7.25" style="1" customWidth="1"/>
    <col min="13255" max="13255" width="17.625" style="1" customWidth="1"/>
    <col min="13256" max="13257" width="0" style="1" hidden="1" customWidth="1"/>
    <col min="13258" max="13258" width="16.375" style="1" customWidth="1"/>
    <col min="13259" max="13260" width="0" style="1" hidden="1" customWidth="1"/>
    <col min="13261" max="13261" width="14.625" style="1" customWidth="1"/>
    <col min="13262" max="13263" width="0" style="1" hidden="1" customWidth="1"/>
    <col min="13264" max="13264" width="13.75" style="1" customWidth="1"/>
    <col min="13265" max="13266" width="0" style="1" hidden="1" customWidth="1"/>
    <col min="13267" max="13267" width="13.625" style="1" customWidth="1"/>
    <col min="13268" max="13270" width="0" style="1" hidden="1" customWidth="1"/>
    <col min="13271" max="13271" width="23.75" style="1" customWidth="1"/>
    <col min="13272" max="13279" width="0" style="1" hidden="1" customWidth="1"/>
    <col min="13280" max="13280" width="16.5" style="1" customWidth="1"/>
    <col min="13281" max="13282" width="0" style="1" hidden="1" customWidth="1"/>
    <col min="13283" max="13283" width="21.125" style="1" customWidth="1"/>
    <col min="13284" max="13289" width="0" style="1" hidden="1" customWidth="1"/>
    <col min="13290" max="13290" width="17.125" style="1" customWidth="1"/>
    <col min="13291" max="13291" width="22.375" style="1" customWidth="1"/>
    <col min="13292" max="13292" width="12.625" style="1"/>
    <col min="13293" max="13293" width="11.125" style="1" customWidth="1"/>
    <col min="13294" max="13294" width="16.5" style="1" customWidth="1"/>
    <col min="13295" max="13296" width="13" style="1" customWidth="1"/>
    <col min="13297" max="13297" width="10" style="1" customWidth="1"/>
    <col min="13298" max="13298" width="13.5" style="1" customWidth="1"/>
    <col min="13299" max="13299" width="10.875" style="1" customWidth="1"/>
    <col min="13300" max="13300" width="20.125" style="1" customWidth="1"/>
    <col min="13301" max="13494" width="12.625" style="1"/>
    <col min="13495" max="13495" width="7.375" style="1" customWidth="1"/>
    <col min="13496" max="13496" width="20.875" style="1" customWidth="1"/>
    <col min="13497" max="13497" width="17.125" style="1" customWidth="1"/>
    <col min="13498" max="13498" width="5.5" style="1" customWidth="1"/>
    <col min="13499" max="13499" width="5.375" style="1" customWidth="1"/>
    <col min="13500" max="13502" width="0" style="1" hidden="1" customWidth="1"/>
    <col min="13503" max="13503" width="26.375" style="1" customWidth="1"/>
    <col min="13504" max="13504" width="8.5" style="1" customWidth="1"/>
    <col min="13505" max="13505" width="27.75" style="1" customWidth="1"/>
    <col min="13506" max="13506" width="12.875" style="1" customWidth="1"/>
    <col min="13507" max="13507" width="9.5" style="1" customWidth="1"/>
    <col min="13508" max="13508" width="9.75" style="1" customWidth="1"/>
    <col min="13509" max="13509" width="7.75" style="1" customWidth="1"/>
    <col min="13510" max="13510" width="7.25" style="1" customWidth="1"/>
    <col min="13511" max="13511" width="17.625" style="1" customWidth="1"/>
    <col min="13512" max="13513" width="0" style="1" hidden="1" customWidth="1"/>
    <col min="13514" max="13514" width="16.375" style="1" customWidth="1"/>
    <col min="13515" max="13516" width="0" style="1" hidden="1" customWidth="1"/>
    <col min="13517" max="13517" width="14.625" style="1" customWidth="1"/>
    <col min="13518" max="13519" width="0" style="1" hidden="1" customWidth="1"/>
    <col min="13520" max="13520" width="13.75" style="1" customWidth="1"/>
    <col min="13521" max="13522" width="0" style="1" hidden="1" customWidth="1"/>
    <col min="13523" max="13523" width="13.625" style="1" customWidth="1"/>
    <col min="13524" max="13526" width="0" style="1" hidden="1" customWidth="1"/>
    <col min="13527" max="13527" width="23.75" style="1" customWidth="1"/>
    <col min="13528" max="13535" width="0" style="1" hidden="1" customWidth="1"/>
    <col min="13536" max="13536" width="16.5" style="1" customWidth="1"/>
    <col min="13537" max="13538" width="0" style="1" hidden="1" customWidth="1"/>
    <col min="13539" max="13539" width="21.125" style="1" customWidth="1"/>
    <col min="13540" max="13545" width="0" style="1" hidden="1" customWidth="1"/>
    <col min="13546" max="13546" width="17.125" style="1" customWidth="1"/>
    <col min="13547" max="13547" width="22.375" style="1" customWidth="1"/>
    <col min="13548" max="13548" width="12.625" style="1"/>
    <col min="13549" max="13549" width="11.125" style="1" customWidth="1"/>
    <col min="13550" max="13550" width="16.5" style="1" customWidth="1"/>
    <col min="13551" max="13552" width="13" style="1" customWidth="1"/>
    <col min="13553" max="13553" width="10" style="1" customWidth="1"/>
    <col min="13554" max="13554" width="13.5" style="1" customWidth="1"/>
    <col min="13555" max="13555" width="10.875" style="1" customWidth="1"/>
    <col min="13556" max="13556" width="20.125" style="1" customWidth="1"/>
    <col min="13557" max="13750" width="12.625" style="1"/>
    <col min="13751" max="13751" width="7.375" style="1" customWidth="1"/>
    <col min="13752" max="13752" width="20.875" style="1" customWidth="1"/>
    <col min="13753" max="13753" width="17.125" style="1" customWidth="1"/>
    <col min="13754" max="13754" width="5.5" style="1" customWidth="1"/>
    <col min="13755" max="13755" width="5.375" style="1" customWidth="1"/>
    <col min="13756" max="13758" width="0" style="1" hidden="1" customWidth="1"/>
    <col min="13759" max="13759" width="26.375" style="1" customWidth="1"/>
    <col min="13760" max="13760" width="8.5" style="1" customWidth="1"/>
    <col min="13761" max="13761" width="27.75" style="1" customWidth="1"/>
    <col min="13762" max="13762" width="12.875" style="1" customWidth="1"/>
    <col min="13763" max="13763" width="9.5" style="1" customWidth="1"/>
    <col min="13764" max="13764" width="9.75" style="1" customWidth="1"/>
    <col min="13765" max="13765" width="7.75" style="1" customWidth="1"/>
    <col min="13766" max="13766" width="7.25" style="1" customWidth="1"/>
    <col min="13767" max="13767" width="17.625" style="1" customWidth="1"/>
    <col min="13768" max="13769" width="0" style="1" hidden="1" customWidth="1"/>
    <col min="13770" max="13770" width="16.375" style="1" customWidth="1"/>
    <col min="13771" max="13772" width="0" style="1" hidden="1" customWidth="1"/>
    <col min="13773" max="13773" width="14.625" style="1" customWidth="1"/>
    <col min="13774" max="13775" width="0" style="1" hidden="1" customWidth="1"/>
    <col min="13776" max="13776" width="13.75" style="1" customWidth="1"/>
    <col min="13777" max="13778" width="0" style="1" hidden="1" customWidth="1"/>
    <col min="13779" max="13779" width="13.625" style="1" customWidth="1"/>
    <col min="13780" max="13782" width="0" style="1" hidden="1" customWidth="1"/>
    <col min="13783" max="13783" width="23.75" style="1" customWidth="1"/>
    <col min="13784" max="13791" width="0" style="1" hidden="1" customWidth="1"/>
    <col min="13792" max="13792" width="16.5" style="1" customWidth="1"/>
    <col min="13793" max="13794" width="0" style="1" hidden="1" customWidth="1"/>
    <col min="13795" max="13795" width="21.125" style="1" customWidth="1"/>
    <col min="13796" max="13801" width="0" style="1" hidden="1" customWidth="1"/>
    <col min="13802" max="13802" width="17.125" style="1" customWidth="1"/>
    <col min="13803" max="13803" width="22.375" style="1" customWidth="1"/>
    <col min="13804" max="13804" width="12.625" style="1"/>
    <col min="13805" max="13805" width="11.125" style="1" customWidth="1"/>
    <col min="13806" max="13806" width="16.5" style="1" customWidth="1"/>
    <col min="13807" max="13808" width="13" style="1" customWidth="1"/>
    <col min="13809" max="13809" width="10" style="1" customWidth="1"/>
    <col min="13810" max="13810" width="13.5" style="1" customWidth="1"/>
    <col min="13811" max="13811" width="10.875" style="1" customWidth="1"/>
    <col min="13812" max="13812" width="20.125" style="1" customWidth="1"/>
    <col min="13813" max="14006" width="12.625" style="1"/>
    <col min="14007" max="14007" width="7.375" style="1" customWidth="1"/>
    <col min="14008" max="14008" width="20.875" style="1" customWidth="1"/>
    <col min="14009" max="14009" width="17.125" style="1" customWidth="1"/>
    <col min="14010" max="14010" width="5.5" style="1" customWidth="1"/>
    <col min="14011" max="14011" width="5.375" style="1" customWidth="1"/>
    <col min="14012" max="14014" width="0" style="1" hidden="1" customWidth="1"/>
    <col min="14015" max="14015" width="26.375" style="1" customWidth="1"/>
    <col min="14016" max="14016" width="8.5" style="1" customWidth="1"/>
    <col min="14017" max="14017" width="27.75" style="1" customWidth="1"/>
    <col min="14018" max="14018" width="12.875" style="1" customWidth="1"/>
    <col min="14019" max="14019" width="9.5" style="1" customWidth="1"/>
    <col min="14020" max="14020" width="9.75" style="1" customWidth="1"/>
    <col min="14021" max="14021" width="7.75" style="1" customWidth="1"/>
    <col min="14022" max="14022" width="7.25" style="1" customWidth="1"/>
    <col min="14023" max="14023" width="17.625" style="1" customWidth="1"/>
    <col min="14024" max="14025" width="0" style="1" hidden="1" customWidth="1"/>
    <col min="14026" max="14026" width="16.375" style="1" customWidth="1"/>
    <col min="14027" max="14028" width="0" style="1" hidden="1" customWidth="1"/>
    <col min="14029" max="14029" width="14.625" style="1" customWidth="1"/>
    <col min="14030" max="14031" width="0" style="1" hidden="1" customWidth="1"/>
    <col min="14032" max="14032" width="13.75" style="1" customWidth="1"/>
    <col min="14033" max="14034" width="0" style="1" hidden="1" customWidth="1"/>
    <col min="14035" max="14035" width="13.625" style="1" customWidth="1"/>
    <col min="14036" max="14038" width="0" style="1" hidden="1" customWidth="1"/>
    <col min="14039" max="14039" width="23.75" style="1" customWidth="1"/>
    <col min="14040" max="14047" width="0" style="1" hidden="1" customWidth="1"/>
    <col min="14048" max="14048" width="16.5" style="1" customWidth="1"/>
    <col min="14049" max="14050" width="0" style="1" hidden="1" customWidth="1"/>
    <col min="14051" max="14051" width="21.125" style="1" customWidth="1"/>
    <col min="14052" max="14057" width="0" style="1" hidden="1" customWidth="1"/>
    <col min="14058" max="14058" width="17.125" style="1" customWidth="1"/>
    <col min="14059" max="14059" width="22.375" style="1" customWidth="1"/>
    <col min="14060" max="14060" width="12.625" style="1"/>
    <col min="14061" max="14061" width="11.125" style="1" customWidth="1"/>
    <col min="14062" max="14062" width="16.5" style="1" customWidth="1"/>
    <col min="14063" max="14064" width="13" style="1" customWidth="1"/>
    <col min="14065" max="14065" width="10" style="1" customWidth="1"/>
    <col min="14066" max="14066" width="13.5" style="1" customWidth="1"/>
    <col min="14067" max="14067" width="10.875" style="1" customWidth="1"/>
    <col min="14068" max="14068" width="20.125" style="1" customWidth="1"/>
    <col min="14069" max="14262" width="12.625" style="1"/>
    <col min="14263" max="14263" width="7.375" style="1" customWidth="1"/>
    <col min="14264" max="14264" width="20.875" style="1" customWidth="1"/>
    <col min="14265" max="14265" width="17.125" style="1" customWidth="1"/>
    <col min="14266" max="14266" width="5.5" style="1" customWidth="1"/>
    <col min="14267" max="14267" width="5.375" style="1" customWidth="1"/>
    <col min="14268" max="14270" width="0" style="1" hidden="1" customWidth="1"/>
    <col min="14271" max="14271" width="26.375" style="1" customWidth="1"/>
    <col min="14272" max="14272" width="8.5" style="1" customWidth="1"/>
    <col min="14273" max="14273" width="27.75" style="1" customWidth="1"/>
    <col min="14274" max="14274" width="12.875" style="1" customWidth="1"/>
    <col min="14275" max="14275" width="9.5" style="1" customWidth="1"/>
    <col min="14276" max="14276" width="9.75" style="1" customWidth="1"/>
    <col min="14277" max="14277" width="7.75" style="1" customWidth="1"/>
    <col min="14278" max="14278" width="7.25" style="1" customWidth="1"/>
    <col min="14279" max="14279" width="17.625" style="1" customWidth="1"/>
    <col min="14280" max="14281" width="0" style="1" hidden="1" customWidth="1"/>
    <col min="14282" max="14282" width="16.375" style="1" customWidth="1"/>
    <col min="14283" max="14284" width="0" style="1" hidden="1" customWidth="1"/>
    <col min="14285" max="14285" width="14.625" style="1" customWidth="1"/>
    <col min="14286" max="14287" width="0" style="1" hidden="1" customWidth="1"/>
    <col min="14288" max="14288" width="13.75" style="1" customWidth="1"/>
    <col min="14289" max="14290" width="0" style="1" hidden="1" customWidth="1"/>
    <col min="14291" max="14291" width="13.625" style="1" customWidth="1"/>
    <col min="14292" max="14294" width="0" style="1" hidden="1" customWidth="1"/>
    <col min="14295" max="14295" width="23.75" style="1" customWidth="1"/>
    <col min="14296" max="14303" width="0" style="1" hidden="1" customWidth="1"/>
    <col min="14304" max="14304" width="16.5" style="1" customWidth="1"/>
    <col min="14305" max="14306" width="0" style="1" hidden="1" customWidth="1"/>
    <col min="14307" max="14307" width="21.125" style="1" customWidth="1"/>
    <col min="14308" max="14313" width="0" style="1" hidden="1" customWidth="1"/>
    <col min="14314" max="14314" width="17.125" style="1" customWidth="1"/>
    <col min="14315" max="14315" width="22.375" style="1" customWidth="1"/>
    <col min="14316" max="14316" width="12.625" style="1"/>
    <col min="14317" max="14317" width="11.125" style="1" customWidth="1"/>
    <col min="14318" max="14318" width="16.5" style="1" customWidth="1"/>
    <col min="14319" max="14320" width="13" style="1" customWidth="1"/>
    <col min="14321" max="14321" width="10" style="1" customWidth="1"/>
    <col min="14322" max="14322" width="13.5" style="1" customWidth="1"/>
    <col min="14323" max="14323" width="10.875" style="1" customWidth="1"/>
    <col min="14324" max="14324" width="20.125" style="1" customWidth="1"/>
    <col min="14325" max="14518" width="12.625" style="1"/>
    <col min="14519" max="14519" width="7.375" style="1" customWidth="1"/>
    <col min="14520" max="14520" width="20.875" style="1" customWidth="1"/>
    <col min="14521" max="14521" width="17.125" style="1" customWidth="1"/>
    <col min="14522" max="14522" width="5.5" style="1" customWidth="1"/>
    <col min="14523" max="14523" width="5.375" style="1" customWidth="1"/>
    <col min="14524" max="14526" width="0" style="1" hidden="1" customWidth="1"/>
    <col min="14527" max="14527" width="26.375" style="1" customWidth="1"/>
    <col min="14528" max="14528" width="8.5" style="1" customWidth="1"/>
    <col min="14529" max="14529" width="27.75" style="1" customWidth="1"/>
    <col min="14530" max="14530" width="12.875" style="1" customWidth="1"/>
    <col min="14531" max="14531" width="9.5" style="1" customWidth="1"/>
    <col min="14532" max="14532" width="9.75" style="1" customWidth="1"/>
    <col min="14533" max="14533" width="7.75" style="1" customWidth="1"/>
    <col min="14534" max="14534" width="7.25" style="1" customWidth="1"/>
    <col min="14535" max="14535" width="17.625" style="1" customWidth="1"/>
    <col min="14536" max="14537" width="0" style="1" hidden="1" customWidth="1"/>
    <col min="14538" max="14538" width="16.375" style="1" customWidth="1"/>
    <col min="14539" max="14540" width="0" style="1" hidden="1" customWidth="1"/>
    <col min="14541" max="14541" width="14.625" style="1" customWidth="1"/>
    <col min="14542" max="14543" width="0" style="1" hidden="1" customWidth="1"/>
    <col min="14544" max="14544" width="13.75" style="1" customWidth="1"/>
    <col min="14545" max="14546" width="0" style="1" hidden="1" customWidth="1"/>
    <col min="14547" max="14547" width="13.625" style="1" customWidth="1"/>
    <col min="14548" max="14550" width="0" style="1" hidden="1" customWidth="1"/>
    <col min="14551" max="14551" width="23.75" style="1" customWidth="1"/>
    <col min="14552" max="14559" width="0" style="1" hidden="1" customWidth="1"/>
    <col min="14560" max="14560" width="16.5" style="1" customWidth="1"/>
    <col min="14561" max="14562" width="0" style="1" hidden="1" customWidth="1"/>
    <col min="14563" max="14563" width="21.125" style="1" customWidth="1"/>
    <col min="14564" max="14569" width="0" style="1" hidden="1" customWidth="1"/>
    <col min="14570" max="14570" width="17.125" style="1" customWidth="1"/>
    <col min="14571" max="14571" width="22.375" style="1" customWidth="1"/>
    <col min="14572" max="14572" width="12.625" style="1"/>
    <col min="14573" max="14573" width="11.125" style="1" customWidth="1"/>
    <col min="14574" max="14574" width="16.5" style="1" customWidth="1"/>
    <col min="14575" max="14576" width="13" style="1" customWidth="1"/>
    <col min="14577" max="14577" width="10" style="1" customWidth="1"/>
    <col min="14578" max="14578" width="13.5" style="1" customWidth="1"/>
    <col min="14579" max="14579" width="10.875" style="1" customWidth="1"/>
    <col min="14580" max="14580" width="20.125" style="1" customWidth="1"/>
    <col min="14581" max="14774" width="12.625" style="1"/>
    <col min="14775" max="14775" width="7.375" style="1" customWidth="1"/>
    <col min="14776" max="14776" width="20.875" style="1" customWidth="1"/>
    <col min="14777" max="14777" width="17.125" style="1" customWidth="1"/>
    <col min="14778" max="14778" width="5.5" style="1" customWidth="1"/>
    <col min="14779" max="14779" width="5.375" style="1" customWidth="1"/>
    <col min="14780" max="14782" width="0" style="1" hidden="1" customWidth="1"/>
    <col min="14783" max="14783" width="26.375" style="1" customWidth="1"/>
    <col min="14784" max="14784" width="8.5" style="1" customWidth="1"/>
    <col min="14785" max="14785" width="27.75" style="1" customWidth="1"/>
    <col min="14786" max="14786" width="12.875" style="1" customWidth="1"/>
    <col min="14787" max="14787" width="9.5" style="1" customWidth="1"/>
    <col min="14788" max="14788" width="9.75" style="1" customWidth="1"/>
    <col min="14789" max="14789" width="7.75" style="1" customWidth="1"/>
    <col min="14790" max="14790" width="7.25" style="1" customWidth="1"/>
    <col min="14791" max="14791" width="17.625" style="1" customWidth="1"/>
    <col min="14792" max="14793" width="0" style="1" hidden="1" customWidth="1"/>
    <col min="14794" max="14794" width="16.375" style="1" customWidth="1"/>
    <col min="14795" max="14796" width="0" style="1" hidden="1" customWidth="1"/>
    <col min="14797" max="14797" width="14.625" style="1" customWidth="1"/>
    <col min="14798" max="14799" width="0" style="1" hidden="1" customWidth="1"/>
    <col min="14800" max="14800" width="13.75" style="1" customWidth="1"/>
    <col min="14801" max="14802" width="0" style="1" hidden="1" customWidth="1"/>
    <col min="14803" max="14803" width="13.625" style="1" customWidth="1"/>
    <col min="14804" max="14806" width="0" style="1" hidden="1" customWidth="1"/>
    <col min="14807" max="14807" width="23.75" style="1" customWidth="1"/>
    <col min="14808" max="14815" width="0" style="1" hidden="1" customWidth="1"/>
    <col min="14816" max="14816" width="16.5" style="1" customWidth="1"/>
    <col min="14817" max="14818" width="0" style="1" hidden="1" customWidth="1"/>
    <col min="14819" max="14819" width="21.125" style="1" customWidth="1"/>
    <col min="14820" max="14825" width="0" style="1" hidden="1" customWidth="1"/>
    <col min="14826" max="14826" width="17.125" style="1" customWidth="1"/>
    <col min="14827" max="14827" width="22.375" style="1" customWidth="1"/>
    <col min="14828" max="14828" width="12.625" style="1"/>
    <col min="14829" max="14829" width="11.125" style="1" customWidth="1"/>
    <col min="14830" max="14830" width="16.5" style="1" customWidth="1"/>
    <col min="14831" max="14832" width="13" style="1" customWidth="1"/>
    <col min="14833" max="14833" width="10" style="1" customWidth="1"/>
    <col min="14834" max="14834" width="13.5" style="1" customWidth="1"/>
    <col min="14835" max="14835" width="10.875" style="1" customWidth="1"/>
    <col min="14836" max="14836" width="20.125" style="1" customWidth="1"/>
    <col min="14837" max="15030" width="12.625" style="1"/>
    <col min="15031" max="15031" width="7.375" style="1" customWidth="1"/>
    <col min="15032" max="15032" width="20.875" style="1" customWidth="1"/>
    <col min="15033" max="15033" width="17.125" style="1" customWidth="1"/>
    <col min="15034" max="15034" width="5.5" style="1" customWidth="1"/>
    <col min="15035" max="15035" width="5.375" style="1" customWidth="1"/>
    <col min="15036" max="15038" width="0" style="1" hidden="1" customWidth="1"/>
    <col min="15039" max="15039" width="26.375" style="1" customWidth="1"/>
    <col min="15040" max="15040" width="8.5" style="1" customWidth="1"/>
    <col min="15041" max="15041" width="27.75" style="1" customWidth="1"/>
    <col min="15042" max="15042" width="12.875" style="1" customWidth="1"/>
    <col min="15043" max="15043" width="9.5" style="1" customWidth="1"/>
    <col min="15044" max="15044" width="9.75" style="1" customWidth="1"/>
    <col min="15045" max="15045" width="7.75" style="1" customWidth="1"/>
    <col min="15046" max="15046" width="7.25" style="1" customWidth="1"/>
    <col min="15047" max="15047" width="17.625" style="1" customWidth="1"/>
    <col min="15048" max="15049" width="0" style="1" hidden="1" customWidth="1"/>
    <col min="15050" max="15050" width="16.375" style="1" customWidth="1"/>
    <col min="15051" max="15052" width="0" style="1" hidden="1" customWidth="1"/>
    <col min="15053" max="15053" width="14.625" style="1" customWidth="1"/>
    <col min="15054" max="15055" width="0" style="1" hidden="1" customWidth="1"/>
    <col min="15056" max="15056" width="13.75" style="1" customWidth="1"/>
    <col min="15057" max="15058" width="0" style="1" hidden="1" customWidth="1"/>
    <col min="15059" max="15059" width="13.625" style="1" customWidth="1"/>
    <col min="15060" max="15062" width="0" style="1" hidden="1" customWidth="1"/>
    <col min="15063" max="15063" width="23.75" style="1" customWidth="1"/>
    <col min="15064" max="15071" width="0" style="1" hidden="1" customWidth="1"/>
    <col min="15072" max="15072" width="16.5" style="1" customWidth="1"/>
    <col min="15073" max="15074" width="0" style="1" hidden="1" customWidth="1"/>
    <col min="15075" max="15075" width="21.125" style="1" customWidth="1"/>
    <col min="15076" max="15081" width="0" style="1" hidden="1" customWidth="1"/>
    <col min="15082" max="15082" width="17.125" style="1" customWidth="1"/>
    <col min="15083" max="15083" width="22.375" style="1" customWidth="1"/>
    <col min="15084" max="15084" width="12.625" style="1"/>
    <col min="15085" max="15085" width="11.125" style="1" customWidth="1"/>
    <col min="15086" max="15086" width="16.5" style="1" customWidth="1"/>
    <col min="15087" max="15088" width="13" style="1" customWidth="1"/>
    <col min="15089" max="15089" width="10" style="1" customWidth="1"/>
    <col min="15090" max="15090" width="13.5" style="1" customWidth="1"/>
    <col min="15091" max="15091" width="10.875" style="1" customWidth="1"/>
    <col min="15092" max="15092" width="20.125" style="1" customWidth="1"/>
    <col min="15093" max="15286" width="12.625" style="1"/>
    <col min="15287" max="15287" width="7.375" style="1" customWidth="1"/>
    <col min="15288" max="15288" width="20.875" style="1" customWidth="1"/>
    <col min="15289" max="15289" width="17.125" style="1" customWidth="1"/>
    <col min="15290" max="15290" width="5.5" style="1" customWidth="1"/>
    <col min="15291" max="15291" width="5.375" style="1" customWidth="1"/>
    <col min="15292" max="15294" width="0" style="1" hidden="1" customWidth="1"/>
    <col min="15295" max="15295" width="26.375" style="1" customWidth="1"/>
    <col min="15296" max="15296" width="8.5" style="1" customWidth="1"/>
    <col min="15297" max="15297" width="27.75" style="1" customWidth="1"/>
    <col min="15298" max="15298" width="12.875" style="1" customWidth="1"/>
    <col min="15299" max="15299" width="9.5" style="1" customWidth="1"/>
    <col min="15300" max="15300" width="9.75" style="1" customWidth="1"/>
    <col min="15301" max="15301" width="7.75" style="1" customWidth="1"/>
    <col min="15302" max="15302" width="7.25" style="1" customWidth="1"/>
    <col min="15303" max="15303" width="17.625" style="1" customWidth="1"/>
    <col min="15304" max="15305" width="0" style="1" hidden="1" customWidth="1"/>
    <col min="15306" max="15306" width="16.375" style="1" customWidth="1"/>
    <col min="15307" max="15308" width="0" style="1" hidden="1" customWidth="1"/>
    <col min="15309" max="15309" width="14.625" style="1" customWidth="1"/>
    <col min="15310" max="15311" width="0" style="1" hidden="1" customWidth="1"/>
    <col min="15312" max="15312" width="13.75" style="1" customWidth="1"/>
    <col min="15313" max="15314" width="0" style="1" hidden="1" customWidth="1"/>
    <col min="15315" max="15315" width="13.625" style="1" customWidth="1"/>
    <col min="15316" max="15318" width="0" style="1" hidden="1" customWidth="1"/>
    <col min="15319" max="15319" width="23.75" style="1" customWidth="1"/>
    <col min="15320" max="15327" width="0" style="1" hidden="1" customWidth="1"/>
    <col min="15328" max="15328" width="16.5" style="1" customWidth="1"/>
    <col min="15329" max="15330" width="0" style="1" hidden="1" customWidth="1"/>
    <col min="15331" max="15331" width="21.125" style="1" customWidth="1"/>
    <col min="15332" max="15337" width="0" style="1" hidden="1" customWidth="1"/>
    <col min="15338" max="15338" width="17.125" style="1" customWidth="1"/>
    <col min="15339" max="15339" width="22.375" style="1" customWidth="1"/>
    <col min="15340" max="15340" width="12.625" style="1"/>
    <col min="15341" max="15341" width="11.125" style="1" customWidth="1"/>
    <col min="15342" max="15342" width="16.5" style="1" customWidth="1"/>
    <col min="15343" max="15344" width="13" style="1" customWidth="1"/>
    <col min="15345" max="15345" width="10" style="1" customWidth="1"/>
    <col min="15346" max="15346" width="13.5" style="1" customWidth="1"/>
    <col min="15347" max="15347" width="10.875" style="1" customWidth="1"/>
    <col min="15348" max="15348" width="20.125" style="1" customWidth="1"/>
    <col min="15349" max="15542" width="12.625" style="1"/>
    <col min="15543" max="15543" width="7.375" style="1" customWidth="1"/>
    <col min="15544" max="15544" width="20.875" style="1" customWidth="1"/>
    <col min="15545" max="15545" width="17.125" style="1" customWidth="1"/>
    <col min="15546" max="15546" width="5.5" style="1" customWidth="1"/>
    <col min="15547" max="15547" width="5.375" style="1" customWidth="1"/>
    <col min="15548" max="15550" width="0" style="1" hidden="1" customWidth="1"/>
    <col min="15551" max="15551" width="26.375" style="1" customWidth="1"/>
    <col min="15552" max="15552" width="8.5" style="1" customWidth="1"/>
    <col min="15553" max="15553" width="27.75" style="1" customWidth="1"/>
    <col min="15554" max="15554" width="12.875" style="1" customWidth="1"/>
    <col min="15555" max="15555" width="9.5" style="1" customWidth="1"/>
    <col min="15556" max="15556" width="9.75" style="1" customWidth="1"/>
    <col min="15557" max="15557" width="7.75" style="1" customWidth="1"/>
    <col min="15558" max="15558" width="7.25" style="1" customWidth="1"/>
    <col min="15559" max="15559" width="17.625" style="1" customWidth="1"/>
    <col min="15560" max="15561" width="0" style="1" hidden="1" customWidth="1"/>
    <col min="15562" max="15562" width="16.375" style="1" customWidth="1"/>
    <col min="15563" max="15564" width="0" style="1" hidden="1" customWidth="1"/>
    <col min="15565" max="15565" width="14.625" style="1" customWidth="1"/>
    <col min="15566" max="15567" width="0" style="1" hidden="1" customWidth="1"/>
    <col min="15568" max="15568" width="13.75" style="1" customWidth="1"/>
    <col min="15569" max="15570" width="0" style="1" hidden="1" customWidth="1"/>
    <col min="15571" max="15571" width="13.625" style="1" customWidth="1"/>
    <col min="15572" max="15574" width="0" style="1" hidden="1" customWidth="1"/>
    <col min="15575" max="15575" width="23.75" style="1" customWidth="1"/>
    <col min="15576" max="15583" width="0" style="1" hidden="1" customWidth="1"/>
    <col min="15584" max="15584" width="16.5" style="1" customWidth="1"/>
    <col min="15585" max="15586" width="0" style="1" hidden="1" customWidth="1"/>
    <col min="15587" max="15587" width="21.125" style="1" customWidth="1"/>
    <col min="15588" max="15593" width="0" style="1" hidden="1" customWidth="1"/>
    <col min="15594" max="15594" width="17.125" style="1" customWidth="1"/>
    <col min="15595" max="15595" width="22.375" style="1" customWidth="1"/>
    <col min="15596" max="15596" width="12.625" style="1"/>
    <col min="15597" max="15597" width="11.125" style="1" customWidth="1"/>
    <col min="15598" max="15598" width="16.5" style="1" customWidth="1"/>
    <col min="15599" max="15600" width="13" style="1" customWidth="1"/>
    <col min="15601" max="15601" width="10" style="1" customWidth="1"/>
    <col min="15602" max="15602" width="13.5" style="1" customWidth="1"/>
    <col min="15603" max="15603" width="10.875" style="1" customWidth="1"/>
    <col min="15604" max="15604" width="20.125" style="1" customWidth="1"/>
    <col min="15605" max="15798" width="12.625" style="1"/>
    <col min="15799" max="15799" width="7.375" style="1" customWidth="1"/>
    <col min="15800" max="15800" width="20.875" style="1" customWidth="1"/>
    <col min="15801" max="15801" width="17.125" style="1" customWidth="1"/>
    <col min="15802" max="15802" width="5.5" style="1" customWidth="1"/>
    <col min="15803" max="15803" width="5.375" style="1" customWidth="1"/>
    <col min="15804" max="15806" width="0" style="1" hidden="1" customWidth="1"/>
    <col min="15807" max="15807" width="26.375" style="1" customWidth="1"/>
    <col min="15808" max="15808" width="8.5" style="1" customWidth="1"/>
    <col min="15809" max="15809" width="27.75" style="1" customWidth="1"/>
    <col min="15810" max="15810" width="12.875" style="1" customWidth="1"/>
    <col min="15811" max="15811" width="9.5" style="1" customWidth="1"/>
    <col min="15812" max="15812" width="9.75" style="1" customWidth="1"/>
    <col min="15813" max="15813" width="7.75" style="1" customWidth="1"/>
    <col min="15814" max="15814" width="7.25" style="1" customWidth="1"/>
    <col min="15815" max="15815" width="17.625" style="1" customWidth="1"/>
    <col min="15816" max="15817" width="0" style="1" hidden="1" customWidth="1"/>
    <col min="15818" max="15818" width="16.375" style="1" customWidth="1"/>
    <col min="15819" max="15820" width="0" style="1" hidden="1" customWidth="1"/>
    <col min="15821" max="15821" width="14.625" style="1" customWidth="1"/>
    <col min="15822" max="15823" width="0" style="1" hidden="1" customWidth="1"/>
    <col min="15824" max="15824" width="13.75" style="1" customWidth="1"/>
    <col min="15825" max="15826" width="0" style="1" hidden="1" customWidth="1"/>
    <col min="15827" max="15827" width="13.625" style="1" customWidth="1"/>
    <col min="15828" max="15830" width="0" style="1" hidden="1" customWidth="1"/>
    <col min="15831" max="15831" width="23.75" style="1" customWidth="1"/>
    <col min="15832" max="15839" width="0" style="1" hidden="1" customWidth="1"/>
    <col min="15840" max="15840" width="16.5" style="1" customWidth="1"/>
    <col min="15841" max="15842" width="0" style="1" hidden="1" customWidth="1"/>
    <col min="15843" max="15843" width="21.125" style="1" customWidth="1"/>
    <col min="15844" max="15849" width="0" style="1" hidden="1" customWidth="1"/>
    <col min="15850" max="15850" width="17.125" style="1" customWidth="1"/>
    <col min="15851" max="15851" width="22.375" style="1" customWidth="1"/>
    <col min="15852" max="15852" width="12.625" style="1"/>
    <col min="15853" max="15853" width="11.125" style="1" customWidth="1"/>
    <col min="15854" max="15854" width="16.5" style="1" customWidth="1"/>
    <col min="15855" max="15856" width="13" style="1" customWidth="1"/>
    <col min="15857" max="15857" width="10" style="1" customWidth="1"/>
    <col min="15858" max="15858" width="13.5" style="1" customWidth="1"/>
    <col min="15859" max="15859" width="10.875" style="1" customWidth="1"/>
    <col min="15860" max="15860" width="20.125" style="1" customWidth="1"/>
    <col min="15861" max="16054" width="12.625" style="1"/>
    <col min="16055" max="16055" width="7.375" style="1" customWidth="1"/>
    <col min="16056" max="16056" width="20.875" style="1" customWidth="1"/>
    <col min="16057" max="16057" width="17.125" style="1" customWidth="1"/>
    <col min="16058" max="16058" width="5.5" style="1" customWidth="1"/>
    <col min="16059" max="16059" width="5.375" style="1" customWidth="1"/>
    <col min="16060" max="16062" width="0" style="1" hidden="1" customWidth="1"/>
    <col min="16063" max="16063" width="26.375" style="1" customWidth="1"/>
    <col min="16064" max="16064" width="8.5" style="1" customWidth="1"/>
    <col min="16065" max="16065" width="27.75" style="1" customWidth="1"/>
    <col min="16066" max="16066" width="12.875" style="1" customWidth="1"/>
    <col min="16067" max="16067" width="9.5" style="1" customWidth="1"/>
    <col min="16068" max="16068" width="9.75" style="1" customWidth="1"/>
    <col min="16069" max="16069" width="7.75" style="1" customWidth="1"/>
    <col min="16070" max="16070" width="7.25" style="1" customWidth="1"/>
    <col min="16071" max="16071" width="17.625" style="1" customWidth="1"/>
    <col min="16072" max="16073" width="0" style="1" hidden="1" customWidth="1"/>
    <col min="16074" max="16074" width="16.375" style="1" customWidth="1"/>
    <col min="16075" max="16076" width="0" style="1" hidden="1" customWidth="1"/>
    <col min="16077" max="16077" width="14.625" style="1" customWidth="1"/>
    <col min="16078" max="16079" width="0" style="1" hidden="1" customWidth="1"/>
    <col min="16080" max="16080" width="13.75" style="1" customWidth="1"/>
    <col min="16081" max="16082" width="0" style="1" hidden="1" customWidth="1"/>
    <col min="16083" max="16083" width="13.625" style="1" customWidth="1"/>
    <col min="16084" max="16086" width="0" style="1" hidden="1" customWidth="1"/>
    <col min="16087" max="16087" width="23.75" style="1" customWidth="1"/>
    <col min="16088" max="16095" width="0" style="1" hidden="1" customWidth="1"/>
    <col min="16096" max="16096" width="16.5" style="1" customWidth="1"/>
    <col min="16097" max="16098" width="0" style="1" hidden="1" customWidth="1"/>
    <col min="16099" max="16099" width="21.125" style="1" customWidth="1"/>
    <col min="16100" max="16105" width="0" style="1" hidden="1" customWidth="1"/>
    <col min="16106" max="16106" width="17.125" style="1" customWidth="1"/>
    <col min="16107" max="16107" width="22.375" style="1" customWidth="1"/>
    <col min="16108" max="16108" width="12.625" style="1"/>
    <col min="16109" max="16109" width="11.125" style="1" customWidth="1"/>
    <col min="16110" max="16110" width="16.5" style="1" customWidth="1"/>
    <col min="16111" max="16112" width="13" style="1" customWidth="1"/>
    <col min="16113" max="16113" width="10" style="1" customWidth="1"/>
    <col min="16114" max="16114" width="13.5" style="1" customWidth="1"/>
    <col min="16115" max="16115" width="10.875" style="1" customWidth="1"/>
    <col min="16116" max="16116" width="20.125" style="1" customWidth="1"/>
    <col min="16117" max="16384" width="12.625" style="1"/>
  </cols>
  <sheetData>
    <row r="1" spans="1:40" s="56" customFormat="1" ht="15" customHeight="1" x14ac:dyDescent="0.2">
      <c r="A1" s="118" t="s">
        <v>967</v>
      </c>
      <c r="B1" s="119"/>
      <c r="C1" s="120"/>
      <c r="D1" s="47"/>
      <c r="E1" s="47"/>
      <c r="F1" s="47"/>
      <c r="G1" s="47"/>
      <c r="H1" s="48"/>
      <c r="I1" s="48"/>
      <c r="J1" s="49"/>
      <c r="K1" s="50"/>
      <c r="L1" s="51"/>
      <c r="M1" s="51"/>
      <c r="N1" s="51"/>
      <c r="O1" s="53"/>
      <c r="P1" s="53"/>
      <c r="Q1" s="52"/>
      <c r="R1" s="52"/>
      <c r="S1" s="52"/>
      <c r="T1" s="52"/>
      <c r="U1" s="52"/>
      <c r="V1" s="52"/>
      <c r="W1" s="52"/>
      <c r="X1" s="52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40" s="56" customFormat="1" ht="15" customHeight="1" x14ac:dyDescent="0.2">
      <c r="A2" s="118" t="s">
        <v>17</v>
      </c>
      <c r="B2" s="119"/>
      <c r="C2" s="120"/>
      <c r="D2" s="47"/>
      <c r="E2" s="47"/>
      <c r="F2" s="47"/>
      <c r="G2" s="47"/>
      <c r="H2" s="48"/>
      <c r="I2" s="48"/>
      <c r="J2" s="49"/>
      <c r="K2" s="50"/>
      <c r="L2" s="51"/>
      <c r="M2" s="51"/>
      <c r="N2" s="51"/>
      <c r="O2" s="53"/>
      <c r="P2" s="53"/>
      <c r="Q2" s="52"/>
      <c r="R2" s="52"/>
      <c r="S2" s="52"/>
      <c r="T2" s="52"/>
      <c r="U2" s="52"/>
      <c r="V2" s="52"/>
      <c r="W2" s="52"/>
      <c r="X2" s="52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</row>
    <row r="3" spans="1:40" s="56" customFormat="1" ht="15" customHeight="1" x14ac:dyDescent="0.2">
      <c r="A3" s="147" t="s">
        <v>970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</row>
    <row r="4" spans="1:40" s="56" customFormat="1" ht="15" customHeight="1" x14ac:dyDescent="0.25">
      <c r="A4" s="148" t="s">
        <v>969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</row>
    <row r="5" spans="1:40" s="56" customFormat="1" ht="15" customHeight="1" x14ac:dyDescent="0.25">
      <c r="A5" s="74"/>
      <c r="B5" s="74"/>
      <c r="C5" s="32"/>
      <c r="D5" s="74"/>
      <c r="E5" s="74"/>
      <c r="F5" s="74"/>
      <c r="G5" s="74"/>
      <c r="H5" s="74"/>
      <c r="I5" s="74"/>
      <c r="J5" s="121"/>
      <c r="K5" s="122"/>
      <c r="L5" s="74"/>
      <c r="M5" s="74"/>
      <c r="N5" s="74"/>
      <c r="O5" s="74"/>
      <c r="P5" s="117"/>
      <c r="Q5" s="74"/>
      <c r="R5" s="74"/>
      <c r="S5" s="74"/>
      <c r="T5" s="52"/>
      <c r="U5" s="52"/>
      <c r="V5" s="52"/>
      <c r="W5" s="52"/>
      <c r="X5" s="52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</row>
    <row r="6" spans="1:40" s="56" customFormat="1" ht="15" customHeight="1" x14ac:dyDescent="0.25">
      <c r="A6" s="46" t="s">
        <v>0</v>
      </c>
      <c r="B6" s="33" t="s">
        <v>964</v>
      </c>
      <c r="C6" s="123"/>
      <c r="D6" s="74"/>
      <c r="E6" s="74"/>
      <c r="F6" s="74"/>
      <c r="G6" s="74"/>
      <c r="H6" s="74"/>
      <c r="I6" s="74"/>
      <c r="J6" s="121"/>
      <c r="K6" s="122"/>
      <c r="L6" s="74"/>
      <c r="M6" s="74"/>
      <c r="N6" s="74"/>
      <c r="O6" s="74"/>
      <c r="P6" s="117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</row>
    <row r="7" spans="1:40" s="56" customFormat="1" ht="15" customHeight="1" x14ac:dyDescent="0.25">
      <c r="A7" s="46" t="s">
        <v>1</v>
      </c>
      <c r="B7" s="33" t="s">
        <v>965</v>
      </c>
      <c r="C7" s="123"/>
      <c r="D7" s="74"/>
      <c r="E7" s="74"/>
      <c r="F7" s="74"/>
      <c r="G7" s="74"/>
      <c r="H7" s="74"/>
      <c r="I7" s="74"/>
      <c r="J7" s="121"/>
      <c r="K7" s="122"/>
      <c r="L7" s="74"/>
      <c r="M7" s="74"/>
      <c r="N7" s="74"/>
      <c r="O7" s="74"/>
      <c r="P7" s="117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</row>
    <row r="8" spans="1:40" s="56" customFormat="1" ht="15" customHeight="1" x14ac:dyDescent="0.25">
      <c r="A8" s="46" t="s">
        <v>2</v>
      </c>
      <c r="B8" s="33" t="s">
        <v>963</v>
      </c>
      <c r="C8" s="123"/>
      <c r="D8" s="47"/>
      <c r="E8" s="47"/>
      <c r="F8" s="47"/>
      <c r="G8" s="47"/>
      <c r="H8" s="48"/>
      <c r="I8" s="48"/>
      <c r="J8" s="49"/>
      <c r="K8" s="50"/>
      <c r="L8" s="51"/>
      <c r="M8" s="51"/>
      <c r="N8" s="51"/>
      <c r="O8" s="53"/>
      <c r="P8" s="53"/>
      <c r="Q8" s="52"/>
      <c r="R8" s="52"/>
      <c r="S8" s="52"/>
      <c r="T8" s="52"/>
      <c r="U8" s="52"/>
      <c r="V8" s="52"/>
      <c r="W8" s="52"/>
      <c r="X8" s="52"/>
      <c r="Y8" s="31"/>
      <c r="Z8" s="31"/>
      <c r="AA8" s="31"/>
      <c r="AB8" s="31"/>
      <c r="AC8" s="31"/>
      <c r="AD8" s="31"/>
      <c r="AE8" s="31"/>
      <c r="AF8" s="31"/>
      <c r="AG8" s="34"/>
      <c r="AH8" s="34"/>
      <c r="AI8" s="34"/>
      <c r="AJ8" s="34"/>
      <c r="AK8" s="34"/>
      <c r="AL8" s="34"/>
      <c r="AM8" s="34"/>
    </row>
    <row r="9" spans="1:40" s="56" customFormat="1" ht="15" customHeight="1" x14ac:dyDescent="0.25">
      <c r="A9" s="45"/>
      <c r="B9" s="46"/>
      <c r="C9" s="33"/>
      <c r="D9" s="47"/>
      <c r="E9" s="47"/>
      <c r="F9" s="47"/>
      <c r="G9" s="47"/>
      <c r="H9" s="48"/>
      <c r="I9" s="48"/>
      <c r="J9" s="49"/>
      <c r="K9" s="50"/>
      <c r="L9" s="51"/>
      <c r="M9" s="51"/>
      <c r="N9" s="51"/>
      <c r="O9" s="53"/>
      <c r="P9" s="53"/>
      <c r="Q9" s="52"/>
      <c r="R9" s="52"/>
      <c r="S9" s="52"/>
      <c r="T9" s="52"/>
      <c r="U9" s="52"/>
      <c r="V9" s="52"/>
      <c r="W9" s="52"/>
      <c r="X9" s="52"/>
      <c r="Y9" s="31"/>
      <c r="Z9" s="31"/>
      <c r="AA9" s="31"/>
      <c r="AB9" s="31"/>
      <c r="AC9" s="31"/>
      <c r="AD9" s="31"/>
      <c r="AE9" s="31"/>
      <c r="AF9" s="31"/>
      <c r="AG9" s="34"/>
      <c r="AH9" s="34"/>
      <c r="AI9" s="34"/>
      <c r="AJ9" s="34"/>
      <c r="AK9" s="34"/>
      <c r="AL9" s="34"/>
      <c r="AM9" s="34"/>
    </row>
    <row r="10" spans="1:40" s="39" customFormat="1" ht="15" customHeight="1" x14ac:dyDescent="0.2">
      <c r="A10" s="14" t="s">
        <v>971</v>
      </c>
      <c r="B10" s="156">
        <f>+AM222+AM239</f>
        <v>1322206.1160000006</v>
      </c>
      <c r="C10" s="156"/>
      <c r="E10" s="29"/>
      <c r="F10" s="51"/>
      <c r="G10" s="29"/>
      <c r="H10" s="29"/>
      <c r="I10" s="29"/>
      <c r="K10" s="29"/>
      <c r="L10" s="29"/>
      <c r="M10" s="51"/>
      <c r="N10" s="29"/>
      <c r="O10" s="29"/>
      <c r="P10" s="51"/>
      <c r="Q10" s="29"/>
      <c r="R10" s="30"/>
      <c r="S10" s="30"/>
      <c r="T10" s="30"/>
      <c r="U10" s="30"/>
      <c r="V10" s="30"/>
      <c r="W10" s="29"/>
      <c r="X10" s="30"/>
      <c r="Y10" s="35"/>
      <c r="Z10" s="36"/>
      <c r="AA10" s="36"/>
      <c r="AB10" s="36"/>
      <c r="AC10" s="36"/>
      <c r="AD10" s="35"/>
      <c r="AE10" s="36"/>
      <c r="AF10" s="36"/>
      <c r="AG10" s="29"/>
      <c r="AH10" s="37"/>
      <c r="AI10" s="37"/>
      <c r="AJ10" s="29"/>
      <c r="AK10" s="37"/>
      <c r="AL10" s="38"/>
      <c r="AM10" s="29"/>
    </row>
    <row r="11" spans="1:40" s="39" customFormat="1" ht="15" customHeight="1" x14ac:dyDescent="0.2">
      <c r="A11" s="151" t="s">
        <v>972</v>
      </c>
      <c r="B11" s="151" t="s">
        <v>973</v>
      </c>
      <c r="C11" s="151" t="s">
        <v>974</v>
      </c>
      <c r="D11" s="151" t="s">
        <v>975</v>
      </c>
      <c r="E11" s="151" t="s">
        <v>3</v>
      </c>
      <c r="F11" s="151" t="s">
        <v>3</v>
      </c>
      <c r="G11" s="151" t="s">
        <v>4</v>
      </c>
      <c r="H11" s="151" t="s">
        <v>6</v>
      </c>
      <c r="I11" s="152" t="s">
        <v>976</v>
      </c>
      <c r="J11" s="151" t="s">
        <v>977</v>
      </c>
      <c r="K11" s="151" t="s">
        <v>978</v>
      </c>
      <c r="L11" s="151" t="s">
        <v>5</v>
      </c>
      <c r="M11" s="145" t="s">
        <v>982</v>
      </c>
      <c r="N11" s="145" t="s">
        <v>983</v>
      </c>
      <c r="O11" s="160" t="s">
        <v>984</v>
      </c>
      <c r="P11" s="161" t="s">
        <v>1036</v>
      </c>
      <c r="Q11" s="145" t="s">
        <v>985</v>
      </c>
      <c r="R11" s="145" t="s">
        <v>986</v>
      </c>
      <c r="S11" s="145" t="s">
        <v>987</v>
      </c>
      <c r="T11" s="145" t="s">
        <v>988</v>
      </c>
      <c r="U11" s="145" t="s">
        <v>983</v>
      </c>
      <c r="V11" s="145" t="s">
        <v>989</v>
      </c>
      <c r="W11" s="145" t="s">
        <v>990</v>
      </c>
      <c r="X11" s="145" t="s">
        <v>991</v>
      </c>
      <c r="Y11" s="145" t="s">
        <v>992</v>
      </c>
      <c r="Z11" s="145" t="s">
        <v>993</v>
      </c>
      <c r="AA11" s="145" t="s">
        <v>994</v>
      </c>
      <c r="AB11" s="157" t="s">
        <v>979</v>
      </c>
      <c r="AC11" s="157"/>
      <c r="AD11" s="157"/>
      <c r="AE11" s="157"/>
      <c r="AF11" s="157" t="s">
        <v>980</v>
      </c>
      <c r="AG11" s="157"/>
      <c r="AH11" s="157"/>
      <c r="AI11" s="157"/>
      <c r="AJ11" s="158" t="s">
        <v>981</v>
      </c>
      <c r="AK11" s="158"/>
      <c r="AL11" s="159"/>
      <c r="AM11" s="153" t="s">
        <v>8</v>
      </c>
      <c r="AN11" s="153" t="s">
        <v>1030</v>
      </c>
    </row>
    <row r="12" spans="1:40" s="39" customFormat="1" ht="75" customHeight="1" x14ac:dyDescent="0.2">
      <c r="A12" s="151"/>
      <c r="B12" s="151"/>
      <c r="C12" s="151"/>
      <c r="D12" s="151"/>
      <c r="E12" s="151"/>
      <c r="F12" s="151"/>
      <c r="G12" s="151"/>
      <c r="H12" s="151"/>
      <c r="I12" s="152"/>
      <c r="J12" s="151"/>
      <c r="K12" s="151"/>
      <c r="L12" s="151"/>
      <c r="M12" s="146"/>
      <c r="N12" s="146"/>
      <c r="O12" s="160"/>
      <c r="P12" s="161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9" t="s">
        <v>995</v>
      </c>
      <c r="AC12" s="149" t="s">
        <v>996</v>
      </c>
      <c r="AD12" s="149" t="s">
        <v>997</v>
      </c>
      <c r="AE12" s="149" t="s">
        <v>998</v>
      </c>
      <c r="AF12" s="149" t="s">
        <v>999</v>
      </c>
      <c r="AG12" s="149" t="s">
        <v>1000</v>
      </c>
      <c r="AH12" s="149" t="s">
        <v>1001</v>
      </c>
      <c r="AI12" s="149" t="s">
        <v>998</v>
      </c>
      <c r="AJ12" s="149" t="s">
        <v>1002</v>
      </c>
      <c r="AK12" s="149" t="s">
        <v>1003</v>
      </c>
      <c r="AL12" s="150" t="s">
        <v>9</v>
      </c>
      <c r="AM12" s="154"/>
      <c r="AN12" s="154"/>
    </row>
    <row r="13" spans="1:40" s="39" customFormat="1" ht="12.75" customHeight="1" x14ac:dyDescent="0.2">
      <c r="A13" s="151"/>
      <c r="B13" s="151"/>
      <c r="C13" s="151"/>
      <c r="D13" s="151"/>
      <c r="E13" s="151"/>
      <c r="F13" s="151"/>
      <c r="G13" s="151"/>
      <c r="H13" s="151"/>
      <c r="I13" s="152"/>
      <c r="J13" s="151"/>
      <c r="K13" s="151"/>
      <c r="L13" s="151"/>
      <c r="M13" s="58" t="s">
        <v>1004</v>
      </c>
      <c r="N13" s="58" t="s">
        <v>1005</v>
      </c>
      <c r="O13" s="58" t="s">
        <v>1006</v>
      </c>
      <c r="P13" s="142" t="s">
        <v>1037</v>
      </c>
      <c r="Q13" s="58" t="s">
        <v>1007</v>
      </c>
      <c r="R13" s="58" t="s">
        <v>1008</v>
      </c>
      <c r="S13" s="58" t="s">
        <v>1009</v>
      </c>
      <c r="T13" s="58" t="s">
        <v>1010</v>
      </c>
      <c r="U13" s="58" t="s">
        <v>1011</v>
      </c>
      <c r="V13" s="58" t="s">
        <v>1012</v>
      </c>
      <c r="W13" s="58" t="s">
        <v>1013</v>
      </c>
      <c r="X13" s="58" t="s">
        <v>1014</v>
      </c>
      <c r="Y13" s="58" t="s">
        <v>1015</v>
      </c>
      <c r="Z13" s="58" t="s">
        <v>1016</v>
      </c>
      <c r="AA13" s="58" t="s">
        <v>1017</v>
      </c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50"/>
      <c r="AM13" s="155"/>
      <c r="AN13" s="155"/>
    </row>
    <row r="14" spans="1:40" s="8" customFormat="1" ht="12" hidden="1" customHeight="1" x14ac:dyDescent="0.2">
      <c r="A14" s="113">
        <v>1</v>
      </c>
      <c r="B14" s="113">
        <v>2</v>
      </c>
      <c r="C14" s="113">
        <v>3</v>
      </c>
      <c r="D14" s="113">
        <v>4</v>
      </c>
      <c r="E14" s="113">
        <v>5</v>
      </c>
      <c r="F14" s="113">
        <v>6</v>
      </c>
      <c r="G14" s="113">
        <v>7</v>
      </c>
      <c r="H14" s="113">
        <v>8</v>
      </c>
      <c r="I14" s="114">
        <v>9</v>
      </c>
      <c r="J14" s="113">
        <v>10</v>
      </c>
      <c r="K14" s="113">
        <v>11</v>
      </c>
      <c r="L14" s="113">
        <v>12</v>
      </c>
      <c r="M14" s="115">
        <v>13</v>
      </c>
      <c r="N14" s="115">
        <v>14</v>
      </c>
      <c r="O14" s="115">
        <v>15</v>
      </c>
      <c r="P14" s="141">
        <v>16</v>
      </c>
      <c r="Q14" s="115">
        <v>17</v>
      </c>
      <c r="R14" s="115">
        <v>18</v>
      </c>
      <c r="S14" s="115">
        <v>19</v>
      </c>
      <c r="T14" s="115">
        <v>20</v>
      </c>
      <c r="U14" s="115">
        <v>21</v>
      </c>
      <c r="V14" s="115">
        <v>22</v>
      </c>
      <c r="W14" s="115">
        <v>23</v>
      </c>
      <c r="X14" s="115">
        <v>24</v>
      </c>
      <c r="Y14" s="115">
        <v>25</v>
      </c>
      <c r="Z14" s="115">
        <v>26</v>
      </c>
      <c r="AA14" s="115">
        <v>27</v>
      </c>
      <c r="AB14" s="116">
        <v>28</v>
      </c>
      <c r="AC14" s="116">
        <v>29</v>
      </c>
      <c r="AD14" s="116">
        <v>30</v>
      </c>
      <c r="AE14" s="116">
        <v>31</v>
      </c>
      <c r="AF14" s="116">
        <v>32</v>
      </c>
      <c r="AG14" s="116">
        <v>33</v>
      </c>
      <c r="AH14" s="116">
        <v>34</v>
      </c>
      <c r="AI14" s="116">
        <v>35</v>
      </c>
      <c r="AJ14" s="116">
        <v>36</v>
      </c>
      <c r="AK14" s="116">
        <v>37</v>
      </c>
      <c r="AL14" s="116">
        <v>38</v>
      </c>
      <c r="AM14" s="116">
        <v>39</v>
      </c>
      <c r="AN14" s="116">
        <v>39</v>
      </c>
    </row>
    <row r="15" spans="1:40" s="21" customFormat="1" ht="15" customHeight="1" x14ac:dyDescent="0.2">
      <c r="A15" s="82" t="s">
        <v>10</v>
      </c>
      <c r="B15" s="83" t="s">
        <v>755</v>
      </c>
      <c r="C15" s="84">
        <v>1</v>
      </c>
      <c r="D15" s="95" t="s">
        <v>318</v>
      </c>
      <c r="E15" s="88" t="s">
        <v>960</v>
      </c>
      <c r="F15" s="96" t="s">
        <v>1020</v>
      </c>
      <c r="G15" s="96" t="s">
        <v>1026</v>
      </c>
      <c r="H15" s="85" t="s">
        <v>1022</v>
      </c>
      <c r="I15" s="86" t="s">
        <v>7</v>
      </c>
      <c r="J15" s="87" t="s">
        <v>319</v>
      </c>
      <c r="K15" s="88" t="s">
        <v>317</v>
      </c>
      <c r="L15" s="89" t="s">
        <v>11</v>
      </c>
      <c r="M15" s="90"/>
      <c r="N15" s="90"/>
      <c r="O15" s="90">
        <v>757.49</v>
      </c>
      <c r="P15" s="71">
        <v>582.79</v>
      </c>
      <c r="Q15" s="71">
        <v>83.7</v>
      </c>
      <c r="R15" s="71"/>
      <c r="S15" s="71"/>
      <c r="T15" s="90"/>
      <c r="U15" s="90"/>
      <c r="V15" s="90"/>
      <c r="W15" s="91"/>
      <c r="X15" s="90">
        <v>2500</v>
      </c>
      <c r="Y15" s="90">
        <v>400</v>
      </c>
      <c r="Z15" s="90">
        <v>300</v>
      </c>
      <c r="AA15" s="91">
        <v>300</v>
      </c>
      <c r="AB15" s="72">
        <f t="shared" ref="AB15:AB21" si="0">+M15+N15+O15+P15+R15+S15+T15+U15+V15</f>
        <v>1340.28</v>
      </c>
      <c r="AC15" s="91">
        <f>+Q15</f>
        <v>83.7</v>
      </c>
      <c r="AD15" s="91">
        <f>+X15</f>
        <v>2500</v>
      </c>
      <c r="AE15" s="91">
        <f>+AB15+AC15+AD15</f>
        <v>3923.98</v>
      </c>
      <c r="AF15" s="91">
        <f>+AB15*12</f>
        <v>16083.36</v>
      </c>
      <c r="AG15" s="91">
        <f>+AC15*12</f>
        <v>1004.4000000000001</v>
      </c>
      <c r="AH15" s="91">
        <f>+AD15*12</f>
        <v>30000</v>
      </c>
      <c r="AI15" s="91">
        <f>+AF15+AG15+AH15</f>
        <v>47087.76</v>
      </c>
      <c r="AJ15" s="91">
        <f>+Y15</f>
        <v>400</v>
      </c>
      <c r="AK15" s="91">
        <f>+Z15+AA15</f>
        <v>600</v>
      </c>
      <c r="AL15" s="91"/>
      <c r="AM15" s="91">
        <f>+AI15+AJ15+AK15</f>
        <v>48087.76</v>
      </c>
      <c r="AN15" s="92"/>
    </row>
    <row r="16" spans="1:40" s="21" customFormat="1" ht="15" customHeight="1" x14ac:dyDescent="0.2">
      <c r="A16" s="75" t="s">
        <v>10</v>
      </c>
      <c r="B16" s="78" t="s">
        <v>756</v>
      </c>
      <c r="C16" s="64">
        <v>4</v>
      </c>
      <c r="D16" s="97" t="s">
        <v>321</v>
      </c>
      <c r="E16" s="66" t="s">
        <v>960</v>
      </c>
      <c r="F16" s="93" t="s">
        <v>1020</v>
      </c>
      <c r="G16" s="93" t="s">
        <v>1021</v>
      </c>
      <c r="H16" s="67" t="s">
        <v>1023</v>
      </c>
      <c r="I16" s="68" t="s">
        <v>12</v>
      </c>
      <c r="J16" s="69" t="s">
        <v>25</v>
      </c>
      <c r="K16" s="66" t="s">
        <v>320</v>
      </c>
      <c r="L16" s="54" t="s">
        <v>13</v>
      </c>
      <c r="M16" s="71"/>
      <c r="N16" s="71"/>
      <c r="O16" s="71">
        <v>574.92999999999995</v>
      </c>
      <c r="P16" s="71">
        <v>300.32</v>
      </c>
      <c r="Q16" s="71">
        <v>83.7</v>
      </c>
      <c r="R16" s="71"/>
      <c r="S16" s="71"/>
      <c r="T16" s="71"/>
      <c r="U16" s="71"/>
      <c r="V16" s="71"/>
      <c r="W16" s="72"/>
      <c r="X16" s="71">
        <v>1070</v>
      </c>
      <c r="Y16" s="71">
        <v>400</v>
      </c>
      <c r="Z16" s="71">
        <v>300</v>
      </c>
      <c r="AA16" s="72">
        <v>300</v>
      </c>
      <c r="AB16" s="72">
        <f t="shared" si="0"/>
        <v>875.25</v>
      </c>
      <c r="AC16" s="72">
        <f t="shared" ref="AC16:AC77" si="1">+Q16</f>
        <v>83.7</v>
      </c>
      <c r="AD16" s="72">
        <f t="shared" ref="AD16:AD38" si="2">+X16</f>
        <v>1070</v>
      </c>
      <c r="AE16" s="72">
        <f t="shared" ref="AE16:AE77" si="3">+AB16+AC16+AD16</f>
        <v>2028.95</v>
      </c>
      <c r="AF16" s="72">
        <f>+AB16*12</f>
        <v>10503</v>
      </c>
      <c r="AG16" s="72">
        <f t="shared" ref="AG16:AG77" si="4">+AC16*12</f>
        <v>1004.4000000000001</v>
      </c>
      <c r="AH16" s="72">
        <f t="shared" ref="AH16:AH77" si="5">+AD16*12</f>
        <v>12840</v>
      </c>
      <c r="AI16" s="72">
        <f>+AF16+AG16+AH16</f>
        <v>24347.4</v>
      </c>
      <c r="AJ16" s="72">
        <f t="shared" ref="AJ16:AJ77" si="6">+Y16</f>
        <v>400</v>
      </c>
      <c r="AK16" s="72">
        <f t="shared" ref="AK16:AK77" si="7">+Z16+AA16</f>
        <v>600</v>
      </c>
      <c r="AL16" s="72"/>
      <c r="AM16" s="72">
        <f t="shared" ref="AM16:AM77" si="8">+AI16+AJ16+AK16</f>
        <v>25347.4</v>
      </c>
      <c r="AN16" s="77"/>
    </row>
    <row r="17" spans="1:40" s="21" customFormat="1" ht="15" customHeight="1" x14ac:dyDescent="0.2">
      <c r="A17" s="98" t="s">
        <v>19</v>
      </c>
      <c r="B17" s="78" t="s">
        <v>758</v>
      </c>
      <c r="C17" s="64">
        <v>33</v>
      </c>
      <c r="D17" s="65" t="s">
        <v>323</v>
      </c>
      <c r="E17" s="66" t="s">
        <v>960</v>
      </c>
      <c r="F17" s="99" t="s">
        <v>1020</v>
      </c>
      <c r="G17" s="99" t="s">
        <v>1026</v>
      </c>
      <c r="H17" s="67" t="s">
        <v>20</v>
      </c>
      <c r="I17" s="68" t="s">
        <v>22</v>
      </c>
      <c r="J17" s="69" t="s">
        <v>319</v>
      </c>
      <c r="K17" s="66" t="s">
        <v>322</v>
      </c>
      <c r="L17" s="54" t="s">
        <v>21</v>
      </c>
      <c r="M17" s="71"/>
      <c r="N17" s="72"/>
      <c r="O17" s="71">
        <v>757.49</v>
      </c>
      <c r="P17" s="71">
        <v>582.79</v>
      </c>
      <c r="Q17" s="71">
        <v>83.7</v>
      </c>
      <c r="R17" s="71"/>
      <c r="S17" s="71"/>
      <c r="T17" s="71"/>
      <c r="U17" s="72"/>
      <c r="V17" s="71"/>
      <c r="W17" s="72"/>
      <c r="X17" s="71">
        <v>2500</v>
      </c>
      <c r="Y17" s="71">
        <v>400</v>
      </c>
      <c r="Z17" s="71">
        <v>300</v>
      </c>
      <c r="AA17" s="72">
        <v>300</v>
      </c>
      <c r="AB17" s="72">
        <f t="shared" si="0"/>
        <v>1340.28</v>
      </c>
      <c r="AC17" s="72">
        <f t="shared" si="1"/>
        <v>83.7</v>
      </c>
      <c r="AD17" s="72">
        <f t="shared" si="2"/>
        <v>2500</v>
      </c>
      <c r="AE17" s="72">
        <f t="shared" si="3"/>
        <v>3923.98</v>
      </c>
      <c r="AF17" s="72">
        <f t="shared" ref="AF17:AF77" si="9">+AB17*12</f>
        <v>16083.36</v>
      </c>
      <c r="AG17" s="72">
        <f t="shared" si="4"/>
        <v>1004.4000000000001</v>
      </c>
      <c r="AH17" s="72">
        <f t="shared" si="5"/>
        <v>30000</v>
      </c>
      <c r="AI17" s="72">
        <f t="shared" ref="AI17:AI77" si="10">+AF17+AG17+AH17</f>
        <v>47087.76</v>
      </c>
      <c r="AJ17" s="72">
        <f t="shared" si="6"/>
        <v>400</v>
      </c>
      <c r="AK17" s="72">
        <f t="shared" si="7"/>
        <v>600</v>
      </c>
      <c r="AL17" s="72"/>
      <c r="AM17" s="72">
        <f t="shared" si="8"/>
        <v>48087.76</v>
      </c>
      <c r="AN17" s="72"/>
    </row>
    <row r="18" spans="1:40" s="21" customFormat="1" ht="15" customHeight="1" x14ac:dyDescent="0.2">
      <c r="A18" s="98" t="s">
        <v>19</v>
      </c>
      <c r="B18" s="76" t="s">
        <v>757</v>
      </c>
      <c r="C18" s="64">
        <v>34</v>
      </c>
      <c r="D18" s="97" t="s">
        <v>325</v>
      </c>
      <c r="E18" s="66" t="s">
        <v>960</v>
      </c>
      <c r="F18" s="93" t="s">
        <v>1020</v>
      </c>
      <c r="G18" s="93" t="s">
        <v>1021</v>
      </c>
      <c r="H18" s="67" t="s">
        <v>23</v>
      </c>
      <c r="I18" s="68" t="s">
        <v>12</v>
      </c>
      <c r="J18" s="69" t="s">
        <v>25</v>
      </c>
      <c r="K18" s="66" t="s">
        <v>324</v>
      </c>
      <c r="L18" s="54" t="s">
        <v>24</v>
      </c>
      <c r="M18" s="71"/>
      <c r="N18" s="72"/>
      <c r="O18" s="71">
        <v>574.92999999999995</v>
      </c>
      <c r="P18" s="71">
        <v>300.32</v>
      </c>
      <c r="Q18" s="71">
        <v>83.7</v>
      </c>
      <c r="R18" s="71"/>
      <c r="S18" s="71"/>
      <c r="T18" s="71"/>
      <c r="U18" s="72"/>
      <c r="V18" s="71"/>
      <c r="W18" s="72"/>
      <c r="X18" s="71">
        <v>1070</v>
      </c>
      <c r="Y18" s="71">
        <v>400</v>
      </c>
      <c r="Z18" s="71">
        <v>300</v>
      </c>
      <c r="AA18" s="72">
        <v>300</v>
      </c>
      <c r="AB18" s="72">
        <f t="shared" si="0"/>
        <v>875.25</v>
      </c>
      <c r="AC18" s="72">
        <f t="shared" si="1"/>
        <v>83.7</v>
      </c>
      <c r="AD18" s="72">
        <f t="shared" si="2"/>
        <v>1070</v>
      </c>
      <c r="AE18" s="72">
        <f t="shared" si="3"/>
        <v>2028.95</v>
      </c>
      <c r="AF18" s="72">
        <f t="shared" si="9"/>
        <v>10503</v>
      </c>
      <c r="AG18" s="72">
        <f t="shared" si="4"/>
        <v>1004.4000000000001</v>
      </c>
      <c r="AH18" s="72">
        <f t="shared" si="5"/>
        <v>12840</v>
      </c>
      <c r="AI18" s="72">
        <f t="shared" si="10"/>
        <v>24347.4</v>
      </c>
      <c r="AJ18" s="72">
        <f t="shared" si="6"/>
        <v>400</v>
      </c>
      <c r="AK18" s="72">
        <f t="shared" si="7"/>
        <v>600</v>
      </c>
      <c r="AL18" s="72"/>
      <c r="AM18" s="72">
        <f t="shared" si="8"/>
        <v>25347.4</v>
      </c>
      <c r="AN18" s="72"/>
    </row>
    <row r="19" spans="1:40" s="21" customFormat="1" ht="15" customHeight="1" x14ac:dyDescent="0.2">
      <c r="A19" s="98" t="s">
        <v>19</v>
      </c>
      <c r="B19" s="76" t="s">
        <v>759</v>
      </c>
      <c r="C19" s="64">
        <v>35</v>
      </c>
      <c r="D19" s="65" t="s">
        <v>327</v>
      </c>
      <c r="E19" s="66" t="s">
        <v>960</v>
      </c>
      <c r="F19" s="93" t="s">
        <v>1020</v>
      </c>
      <c r="G19" s="93" t="s">
        <v>1021</v>
      </c>
      <c r="H19" s="67" t="s">
        <v>23</v>
      </c>
      <c r="I19" s="68" t="s">
        <v>12</v>
      </c>
      <c r="J19" s="69" t="s">
        <v>25</v>
      </c>
      <c r="K19" s="66" t="s">
        <v>326</v>
      </c>
      <c r="L19" s="54" t="s">
        <v>26</v>
      </c>
      <c r="M19" s="71"/>
      <c r="N19" s="72"/>
      <c r="O19" s="71">
        <v>574.92999999999995</v>
      </c>
      <c r="P19" s="71">
        <v>300.32</v>
      </c>
      <c r="Q19" s="71">
        <v>83.7</v>
      </c>
      <c r="R19" s="71"/>
      <c r="S19" s="71"/>
      <c r="T19" s="71"/>
      <c r="U19" s="72"/>
      <c r="V19" s="71"/>
      <c r="W19" s="72"/>
      <c r="X19" s="71">
        <v>1070</v>
      </c>
      <c r="Y19" s="71">
        <v>400</v>
      </c>
      <c r="Z19" s="71">
        <v>300</v>
      </c>
      <c r="AA19" s="72">
        <v>300</v>
      </c>
      <c r="AB19" s="72">
        <f t="shared" si="0"/>
        <v>875.25</v>
      </c>
      <c r="AC19" s="72">
        <f t="shared" si="1"/>
        <v>83.7</v>
      </c>
      <c r="AD19" s="72">
        <f t="shared" si="2"/>
        <v>1070</v>
      </c>
      <c r="AE19" s="72">
        <f t="shared" si="3"/>
        <v>2028.95</v>
      </c>
      <c r="AF19" s="72">
        <f t="shared" si="9"/>
        <v>10503</v>
      </c>
      <c r="AG19" s="72">
        <f t="shared" si="4"/>
        <v>1004.4000000000001</v>
      </c>
      <c r="AH19" s="72">
        <f t="shared" si="5"/>
        <v>12840</v>
      </c>
      <c r="AI19" s="72">
        <f t="shared" si="10"/>
        <v>24347.4</v>
      </c>
      <c r="AJ19" s="72">
        <f t="shared" si="6"/>
        <v>400</v>
      </c>
      <c r="AK19" s="72">
        <f t="shared" si="7"/>
        <v>600</v>
      </c>
      <c r="AL19" s="72"/>
      <c r="AM19" s="72">
        <f t="shared" si="8"/>
        <v>25347.4</v>
      </c>
      <c r="AN19" s="72"/>
    </row>
    <row r="20" spans="1:40" s="21" customFormat="1" ht="15" customHeight="1" x14ac:dyDescent="0.2">
      <c r="A20" s="98" t="s">
        <v>19</v>
      </c>
      <c r="B20" s="78" t="s">
        <v>760</v>
      </c>
      <c r="C20" s="64">
        <v>38</v>
      </c>
      <c r="D20" s="97" t="s">
        <v>329</v>
      </c>
      <c r="E20" s="66" t="s">
        <v>960</v>
      </c>
      <c r="F20" s="93" t="s">
        <v>1020</v>
      </c>
      <c r="G20" s="93" t="s">
        <v>1021</v>
      </c>
      <c r="H20" s="67" t="s">
        <v>18</v>
      </c>
      <c r="I20" s="68" t="s">
        <v>12</v>
      </c>
      <c r="J20" s="69" t="s">
        <v>28</v>
      </c>
      <c r="K20" s="66" t="s">
        <v>328</v>
      </c>
      <c r="L20" s="54" t="s">
        <v>27</v>
      </c>
      <c r="M20" s="71"/>
      <c r="N20" s="72"/>
      <c r="O20" s="71">
        <v>567.16999999999996</v>
      </c>
      <c r="P20" s="71">
        <v>300.32</v>
      </c>
      <c r="Q20" s="71">
        <v>83.7</v>
      </c>
      <c r="R20" s="71"/>
      <c r="S20" s="71"/>
      <c r="T20" s="71"/>
      <c r="U20" s="72"/>
      <c r="V20" s="71"/>
      <c r="W20" s="72"/>
      <c r="X20" s="71">
        <v>1070</v>
      </c>
      <c r="Y20" s="71">
        <v>400</v>
      </c>
      <c r="Z20" s="71">
        <v>300</v>
      </c>
      <c r="AA20" s="72">
        <v>300</v>
      </c>
      <c r="AB20" s="72">
        <f t="shared" si="0"/>
        <v>867.49</v>
      </c>
      <c r="AC20" s="72">
        <f t="shared" si="1"/>
        <v>83.7</v>
      </c>
      <c r="AD20" s="72">
        <f t="shared" si="2"/>
        <v>1070</v>
      </c>
      <c r="AE20" s="72">
        <f t="shared" si="3"/>
        <v>2021.19</v>
      </c>
      <c r="AF20" s="72">
        <f t="shared" si="9"/>
        <v>10409.880000000001</v>
      </c>
      <c r="AG20" s="72">
        <f t="shared" si="4"/>
        <v>1004.4000000000001</v>
      </c>
      <c r="AH20" s="72">
        <f t="shared" si="5"/>
        <v>12840</v>
      </c>
      <c r="AI20" s="72">
        <f t="shared" si="10"/>
        <v>24254.28</v>
      </c>
      <c r="AJ20" s="72">
        <f t="shared" si="6"/>
        <v>400</v>
      </c>
      <c r="AK20" s="72">
        <f t="shared" si="7"/>
        <v>600</v>
      </c>
      <c r="AL20" s="72"/>
      <c r="AM20" s="72">
        <f t="shared" si="8"/>
        <v>25254.28</v>
      </c>
      <c r="AN20" s="72"/>
    </row>
    <row r="21" spans="1:40" s="21" customFormat="1" ht="15" customHeight="1" x14ac:dyDescent="0.2">
      <c r="A21" s="98" t="s">
        <v>29</v>
      </c>
      <c r="B21" s="78" t="s">
        <v>761</v>
      </c>
      <c r="C21" s="64">
        <v>44</v>
      </c>
      <c r="D21" s="65" t="s">
        <v>331</v>
      </c>
      <c r="E21" s="66" t="s">
        <v>960</v>
      </c>
      <c r="F21" s="93" t="s">
        <v>1020</v>
      </c>
      <c r="G21" s="93" t="s">
        <v>1021</v>
      </c>
      <c r="H21" s="67" t="s">
        <v>23</v>
      </c>
      <c r="I21" s="68" t="s">
        <v>12</v>
      </c>
      <c r="J21" s="69" t="s">
        <v>25</v>
      </c>
      <c r="K21" s="66" t="s">
        <v>330</v>
      </c>
      <c r="L21" s="54" t="s">
        <v>30</v>
      </c>
      <c r="M21" s="71"/>
      <c r="N21" s="72"/>
      <c r="O21" s="71">
        <v>574.92999999999995</v>
      </c>
      <c r="P21" s="71">
        <v>300.32</v>
      </c>
      <c r="Q21" s="71">
        <v>83.7</v>
      </c>
      <c r="R21" s="71"/>
      <c r="S21" s="71"/>
      <c r="T21" s="71"/>
      <c r="U21" s="72"/>
      <c r="V21" s="71"/>
      <c r="W21" s="72"/>
      <c r="X21" s="71">
        <v>1070</v>
      </c>
      <c r="Y21" s="71">
        <v>400</v>
      </c>
      <c r="Z21" s="71">
        <v>300</v>
      </c>
      <c r="AA21" s="72">
        <v>300</v>
      </c>
      <c r="AB21" s="72">
        <f t="shared" si="0"/>
        <v>875.25</v>
      </c>
      <c r="AC21" s="72">
        <f t="shared" si="1"/>
        <v>83.7</v>
      </c>
      <c r="AD21" s="72">
        <f t="shared" si="2"/>
        <v>1070</v>
      </c>
      <c r="AE21" s="72">
        <f t="shared" si="3"/>
        <v>2028.95</v>
      </c>
      <c r="AF21" s="72">
        <f t="shared" si="9"/>
        <v>10503</v>
      </c>
      <c r="AG21" s="72">
        <f t="shared" si="4"/>
        <v>1004.4000000000001</v>
      </c>
      <c r="AH21" s="72">
        <f t="shared" si="5"/>
        <v>12840</v>
      </c>
      <c r="AI21" s="72">
        <f t="shared" si="10"/>
        <v>24347.4</v>
      </c>
      <c r="AJ21" s="72">
        <f t="shared" si="6"/>
        <v>400</v>
      </c>
      <c r="AK21" s="72">
        <f t="shared" si="7"/>
        <v>600</v>
      </c>
      <c r="AL21" s="72"/>
      <c r="AM21" s="72">
        <f t="shared" si="8"/>
        <v>25347.4</v>
      </c>
      <c r="AN21" s="72"/>
    </row>
    <row r="22" spans="1:40" s="21" customFormat="1" ht="15" customHeight="1" x14ac:dyDescent="0.2">
      <c r="A22" s="98" t="s">
        <v>29</v>
      </c>
      <c r="B22" s="76" t="s">
        <v>762</v>
      </c>
      <c r="C22" s="64">
        <v>45</v>
      </c>
      <c r="D22" s="97" t="s">
        <v>333</v>
      </c>
      <c r="E22" s="66" t="s">
        <v>960</v>
      </c>
      <c r="F22" s="93" t="s">
        <v>1020</v>
      </c>
      <c r="G22" s="93" t="s">
        <v>1021</v>
      </c>
      <c r="H22" s="67" t="s">
        <v>23</v>
      </c>
      <c r="I22" s="68" t="s">
        <v>12</v>
      </c>
      <c r="J22" s="69" t="s">
        <v>28</v>
      </c>
      <c r="K22" s="66" t="s">
        <v>332</v>
      </c>
      <c r="L22" s="54" t="s">
        <v>31</v>
      </c>
      <c r="M22" s="71"/>
      <c r="N22" s="72"/>
      <c r="O22" s="71">
        <v>567.16999999999996</v>
      </c>
      <c r="P22" s="71">
        <v>300.32</v>
      </c>
      <c r="Q22" s="71">
        <v>83.7</v>
      </c>
      <c r="R22" s="71"/>
      <c r="S22" s="71"/>
      <c r="T22" s="71"/>
      <c r="U22" s="72"/>
      <c r="V22" s="71"/>
      <c r="W22" s="72"/>
      <c r="X22" s="71">
        <v>1070</v>
      </c>
      <c r="Y22" s="71">
        <v>400</v>
      </c>
      <c r="Z22" s="71">
        <v>300</v>
      </c>
      <c r="AA22" s="72">
        <v>300</v>
      </c>
      <c r="AB22" s="72">
        <f>+M22+N22+O22+P22+R22+S22+T22+U22+V22</f>
        <v>867.49</v>
      </c>
      <c r="AC22" s="72">
        <f t="shared" si="1"/>
        <v>83.7</v>
      </c>
      <c r="AD22" s="72">
        <f t="shared" si="2"/>
        <v>1070</v>
      </c>
      <c r="AE22" s="72">
        <f t="shared" si="3"/>
        <v>2021.19</v>
      </c>
      <c r="AF22" s="72">
        <f t="shared" si="9"/>
        <v>10409.880000000001</v>
      </c>
      <c r="AG22" s="72">
        <f t="shared" si="4"/>
        <v>1004.4000000000001</v>
      </c>
      <c r="AH22" s="72">
        <f t="shared" si="5"/>
        <v>12840</v>
      </c>
      <c r="AI22" s="72">
        <f t="shared" si="10"/>
        <v>24254.28</v>
      </c>
      <c r="AJ22" s="72">
        <f t="shared" si="6"/>
        <v>400</v>
      </c>
      <c r="AK22" s="72">
        <f t="shared" si="7"/>
        <v>600</v>
      </c>
      <c r="AL22" s="72"/>
      <c r="AM22" s="72">
        <f t="shared" si="8"/>
        <v>25254.28</v>
      </c>
      <c r="AN22" s="72"/>
    </row>
    <row r="23" spans="1:40" s="21" customFormat="1" ht="15" customHeight="1" x14ac:dyDescent="0.2">
      <c r="A23" s="98" t="s">
        <v>32</v>
      </c>
      <c r="B23" s="76" t="s">
        <v>763</v>
      </c>
      <c r="C23" s="64">
        <v>50</v>
      </c>
      <c r="D23" s="97" t="s">
        <v>335</v>
      </c>
      <c r="E23" s="66" t="s">
        <v>959</v>
      </c>
      <c r="F23" s="94" t="s">
        <v>1028</v>
      </c>
      <c r="G23" s="94" t="s">
        <v>1021</v>
      </c>
      <c r="H23" s="67" t="s">
        <v>754</v>
      </c>
      <c r="I23" s="68" t="s">
        <v>12</v>
      </c>
      <c r="J23" s="69" t="s">
        <v>25</v>
      </c>
      <c r="K23" s="66" t="s">
        <v>334</v>
      </c>
      <c r="L23" s="54" t="s">
        <v>34</v>
      </c>
      <c r="M23" s="71">
        <v>1394.25</v>
      </c>
      <c r="N23" s="72"/>
      <c r="O23" s="71"/>
      <c r="P23" s="71"/>
      <c r="Q23" s="140">
        <v>125.48</v>
      </c>
      <c r="R23" s="71">
        <v>750.75</v>
      </c>
      <c r="S23" s="71"/>
      <c r="T23" s="71"/>
      <c r="U23" s="72"/>
      <c r="V23" s="71">
        <v>158</v>
      </c>
      <c r="W23" s="72">
        <f t="shared" ref="W23:W33" si="11">47.56*6</f>
        <v>285.36</v>
      </c>
      <c r="X23" s="71"/>
      <c r="Y23" s="71">
        <v>400</v>
      </c>
      <c r="Z23" s="71">
        <v>300</v>
      </c>
      <c r="AA23" s="72">
        <v>300</v>
      </c>
      <c r="AB23" s="72">
        <f>+M23+N23+O23+R23+S23+T23+U23+V23</f>
        <v>2303</v>
      </c>
      <c r="AC23" s="72">
        <f t="shared" si="1"/>
        <v>125.48</v>
      </c>
      <c r="AD23" s="72"/>
      <c r="AE23" s="72">
        <f t="shared" si="3"/>
        <v>2428.48</v>
      </c>
      <c r="AF23" s="72">
        <f t="shared" si="9"/>
        <v>27636</v>
      </c>
      <c r="AG23" s="72">
        <f t="shared" si="4"/>
        <v>1505.76</v>
      </c>
      <c r="AH23" s="72">
        <f t="shared" si="5"/>
        <v>0</v>
      </c>
      <c r="AI23" s="72">
        <f t="shared" si="10"/>
        <v>29141.759999999998</v>
      </c>
      <c r="AJ23" s="72">
        <f t="shared" si="6"/>
        <v>400</v>
      </c>
      <c r="AK23" s="72">
        <f t="shared" si="7"/>
        <v>600</v>
      </c>
      <c r="AL23" s="72"/>
      <c r="AM23" s="72">
        <f t="shared" si="8"/>
        <v>30141.759999999998</v>
      </c>
      <c r="AN23" s="67" t="s">
        <v>962</v>
      </c>
    </row>
    <row r="24" spans="1:40" s="21" customFormat="1" ht="15" customHeight="1" x14ac:dyDescent="0.2">
      <c r="A24" s="98" t="s">
        <v>32</v>
      </c>
      <c r="B24" s="78" t="s">
        <v>764</v>
      </c>
      <c r="C24" s="64">
        <v>51</v>
      </c>
      <c r="D24" s="65" t="s">
        <v>337</v>
      </c>
      <c r="E24" s="66" t="s">
        <v>959</v>
      </c>
      <c r="F24" s="94" t="s">
        <v>1028</v>
      </c>
      <c r="G24" s="94" t="s">
        <v>1021</v>
      </c>
      <c r="H24" s="67" t="s">
        <v>754</v>
      </c>
      <c r="I24" s="68" t="s">
        <v>12</v>
      </c>
      <c r="J24" s="69" t="s">
        <v>25</v>
      </c>
      <c r="K24" s="66" t="s">
        <v>336</v>
      </c>
      <c r="L24" s="54" t="s">
        <v>35</v>
      </c>
      <c r="M24" s="71">
        <v>1394.25</v>
      </c>
      <c r="N24" s="72"/>
      <c r="O24" s="71"/>
      <c r="P24" s="71"/>
      <c r="Q24" s="140">
        <v>125.48</v>
      </c>
      <c r="R24" s="71">
        <v>750.75</v>
      </c>
      <c r="S24" s="71"/>
      <c r="T24" s="71"/>
      <c r="U24" s="72"/>
      <c r="V24" s="71">
        <v>158</v>
      </c>
      <c r="W24" s="72">
        <f t="shared" si="11"/>
        <v>285.36</v>
      </c>
      <c r="X24" s="71"/>
      <c r="Y24" s="71">
        <v>400</v>
      </c>
      <c r="Z24" s="71">
        <v>300</v>
      </c>
      <c r="AA24" s="72">
        <v>300</v>
      </c>
      <c r="AB24" s="72">
        <f>+M24+N24+O24+R24+S24+T24+U24+V24</f>
        <v>2303</v>
      </c>
      <c r="AC24" s="72">
        <f t="shared" si="1"/>
        <v>125.48</v>
      </c>
      <c r="AD24" s="72"/>
      <c r="AE24" s="72">
        <f t="shared" si="3"/>
        <v>2428.48</v>
      </c>
      <c r="AF24" s="72">
        <f t="shared" si="9"/>
        <v>27636</v>
      </c>
      <c r="AG24" s="72">
        <f t="shared" si="4"/>
        <v>1505.76</v>
      </c>
      <c r="AH24" s="72">
        <f t="shared" si="5"/>
        <v>0</v>
      </c>
      <c r="AI24" s="72">
        <f t="shared" si="10"/>
        <v>29141.759999999998</v>
      </c>
      <c r="AJ24" s="72">
        <f t="shared" si="6"/>
        <v>400</v>
      </c>
      <c r="AK24" s="72">
        <f t="shared" si="7"/>
        <v>600</v>
      </c>
      <c r="AL24" s="72"/>
      <c r="AM24" s="72">
        <f t="shared" si="8"/>
        <v>30141.759999999998</v>
      </c>
      <c r="AN24" s="67" t="s">
        <v>962</v>
      </c>
    </row>
    <row r="25" spans="1:40" s="21" customFormat="1" ht="15" customHeight="1" x14ac:dyDescent="0.2">
      <c r="A25" s="98" t="s">
        <v>32</v>
      </c>
      <c r="B25" s="78" t="s">
        <v>765</v>
      </c>
      <c r="C25" s="64">
        <v>52</v>
      </c>
      <c r="D25" s="97" t="s">
        <v>338</v>
      </c>
      <c r="E25" s="66" t="s">
        <v>959</v>
      </c>
      <c r="F25" s="94" t="s">
        <v>1028</v>
      </c>
      <c r="G25" s="94" t="s">
        <v>1021</v>
      </c>
      <c r="H25" s="67" t="s">
        <v>754</v>
      </c>
      <c r="I25" s="68" t="s">
        <v>12</v>
      </c>
      <c r="J25" s="69" t="s">
        <v>25</v>
      </c>
      <c r="K25" s="66">
        <v>27360797</v>
      </c>
      <c r="L25" s="54" t="s">
        <v>1033</v>
      </c>
      <c r="M25" s="71">
        <v>1394.25</v>
      </c>
      <c r="N25" s="72"/>
      <c r="O25" s="71"/>
      <c r="P25" s="71"/>
      <c r="Q25" s="140">
        <v>125.48</v>
      </c>
      <c r="R25" s="71">
        <v>750.75</v>
      </c>
      <c r="S25" s="71"/>
      <c r="T25" s="71"/>
      <c r="U25" s="72"/>
      <c r="V25" s="71">
        <v>158</v>
      </c>
      <c r="W25" s="72">
        <f t="shared" si="11"/>
        <v>285.36</v>
      </c>
      <c r="X25" s="71"/>
      <c r="Y25" s="71">
        <v>400</v>
      </c>
      <c r="Z25" s="71">
        <v>300</v>
      </c>
      <c r="AA25" s="72">
        <v>300</v>
      </c>
      <c r="AB25" s="72">
        <f t="shared" ref="AB25:AB77" si="12">+M25+N25+O25+R25+S25+T25+U25+V25</f>
        <v>2303</v>
      </c>
      <c r="AC25" s="72">
        <f t="shared" si="1"/>
        <v>125.48</v>
      </c>
      <c r="AD25" s="72"/>
      <c r="AE25" s="72">
        <f t="shared" si="3"/>
        <v>2428.48</v>
      </c>
      <c r="AF25" s="72">
        <f t="shared" si="9"/>
        <v>27636</v>
      </c>
      <c r="AG25" s="72">
        <f t="shared" si="4"/>
        <v>1505.76</v>
      </c>
      <c r="AH25" s="72">
        <f t="shared" si="5"/>
        <v>0</v>
      </c>
      <c r="AI25" s="72">
        <f t="shared" si="10"/>
        <v>29141.759999999998</v>
      </c>
      <c r="AJ25" s="72">
        <f t="shared" si="6"/>
        <v>400</v>
      </c>
      <c r="AK25" s="72">
        <f t="shared" si="7"/>
        <v>600</v>
      </c>
      <c r="AL25" s="72"/>
      <c r="AM25" s="72">
        <f t="shared" si="8"/>
        <v>30141.759999999998</v>
      </c>
      <c r="AN25" s="67" t="s">
        <v>962</v>
      </c>
    </row>
    <row r="26" spans="1:40" s="21" customFormat="1" ht="15" customHeight="1" x14ac:dyDescent="0.2">
      <c r="A26" s="98" t="s">
        <v>32</v>
      </c>
      <c r="B26" s="76" t="s">
        <v>766</v>
      </c>
      <c r="C26" s="64">
        <v>53</v>
      </c>
      <c r="D26" s="65" t="s">
        <v>340</v>
      </c>
      <c r="E26" s="66" t="s">
        <v>959</v>
      </c>
      <c r="F26" s="94" t="s">
        <v>1028</v>
      </c>
      <c r="G26" s="94" t="s">
        <v>1021</v>
      </c>
      <c r="H26" s="67" t="s">
        <v>754</v>
      </c>
      <c r="I26" s="68" t="s">
        <v>12</v>
      </c>
      <c r="J26" s="69" t="s">
        <v>28</v>
      </c>
      <c r="K26" s="66" t="s">
        <v>339</v>
      </c>
      <c r="L26" s="54" t="s">
        <v>37</v>
      </c>
      <c r="M26" s="71">
        <v>1382.55</v>
      </c>
      <c r="N26" s="72"/>
      <c r="O26" s="71"/>
      <c r="P26" s="71"/>
      <c r="Q26" s="140">
        <v>124.43</v>
      </c>
      <c r="R26" s="71">
        <v>744.45</v>
      </c>
      <c r="S26" s="71"/>
      <c r="T26" s="71"/>
      <c r="U26" s="72"/>
      <c r="V26" s="71">
        <v>158</v>
      </c>
      <c r="W26" s="72">
        <f t="shared" si="11"/>
        <v>285.36</v>
      </c>
      <c r="X26" s="71"/>
      <c r="Y26" s="71">
        <v>400</v>
      </c>
      <c r="Z26" s="71">
        <v>300</v>
      </c>
      <c r="AA26" s="72">
        <v>300</v>
      </c>
      <c r="AB26" s="72">
        <f t="shared" si="12"/>
        <v>2285</v>
      </c>
      <c r="AC26" s="72">
        <f t="shared" si="1"/>
        <v>124.43</v>
      </c>
      <c r="AD26" s="72"/>
      <c r="AE26" s="72">
        <f t="shared" si="3"/>
        <v>2409.4299999999998</v>
      </c>
      <c r="AF26" s="72">
        <f t="shared" si="9"/>
        <v>27420</v>
      </c>
      <c r="AG26" s="72">
        <f t="shared" si="4"/>
        <v>1493.16</v>
      </c>
      <c r="AH26" s="72">
        <f t="shared" si="5"/>
        <v>0</v>
      </c>
      <c r="AI26" s="72">
        <f t="shared" si="10"/>
        <v>28913.16</v>
      </c>
      <c r="AJ26" s="72">
        <f t="shared" si="6"/>
        <v>400</v>
      </c>
      <c r="AK26" s="72">
        <f t="shared" si="7"/>
        <v>600</v>
      </c>
      <c r="AL26" s="72"/>
      <c r="AM26" s="72">
        <f t="shared" si="8"/>
        <v>29913.16</v>
      </c>
      <c r="AN26" s="67" t="s">
        <v>962</v>
      </c>
    </row>
    <row r="27" spans="1:40" s="21" customFormat="1" ht="15" customHeight="1" x14ac:dyDescent="0.2">
      <c r="A27" s="98" t="s">
        <v>32</v>
      </c>
      <c r="B27" s="76" t="s">
        <v>767</v>
      </c>
      <c r="C27" s="64">
        <v>54</v>
      </c>
      <c r="D27" s="97" t="s">
        <v>342</v>
      </c>
      <c r="E27" s="66" t="s">
        <v>959</v>
      </c>
      <c r="F27" s="94" t="s">
        <v>1028</v>
      </c>
      <c r="G27" s="94" t="s">
        <v>1021</v>
      </c>
      <c r="H27" s="67" t="s">
        <v>754</v>
      </c>
      <c r="I27" s="68" t="s">
        <v>12</v>
      </c>
      <c r="J27" s="69" t="s">
        <v>28</v>
      </c>
      <c r="K27" s="66" t="s">
        <v>341</v>
      </c>
      <c r="L27" s="54" t="s">
        <v>38</v>
      </c>
      <c r="M27" s="71">
        <v>1382.55</v>
      </c>
      <c r="N27" s="72"/>
      <c r="O27" s="71"/>
      <c r="P27" s="71"/>
      <c r="Q27" s="140">
        <v>124.43</v>
      </c>
      <c r="R27" s="71">
        <v>744.45</v>
      </c>
      <c r="S27" s="71"/>
      <c r="T27" s="71"/>
      <c r="U27" s="72"/>
      <c r="V27" s="71">
        <v>158</v>
      </c>
      <c r="W27" s="72">
        <f t="shared" si="11"/>
        <v>285.36</v>
      </c>
      <c r="X27" s="71"/>
      <c r="Y27" s="71">
        <v>400</v>
      </c>
      <c r="Z27" s="71">
        <v>300</v>
      </c>
      <c r="AA27" s="72">
        <v>300</v>
      </c>
      <c r="AB27" s="72">
        <f t="shared" si="12"/>
        <v>2285</v>
      </c>
      <c r="AC27" s="72">
        <f t="shared" si="1"/>
        <v>124.43</v>
      </c>
      <c r="AD27" s="72"/>
      <c r="AE27" s="72">
        <f t="shared" si="3"/>
        <v>2409.4299999999998</v>
      </c>
      <c r="AF27" s="72">
        <f t="shared" si="9"/>
        <v>27420</v>
      </c>
      <c r="AG27" s="72">
        <f t="shared" si="4"/>
        <v>1493.16</v>
      </c>
      <c r="AH27" s="72">
        <f t="shared" si="5"/>
        <v>0</v>
      </c>
      <c r="AI27" s="72">
        <f t="shared" si="10"/>
        <v>28913.16</v>
      </c>
      <c r="AJ27" s="72">
        <f t="shared" si="6"/>
        <v>400</v>
      </c>
      <c r="AK27" s="72">
        <f t="shared" si="7"/>
        <v>600</v>
      </c>
      <c r="AL27" s="72"/>
      <c r="AM27" s="72">
        <f t="shared" si="8"/>
        <v>29913.16</v>
      </c>
      <c r="AN27" s="67" t="s">
        <v>962</v>
      </c>
    </row>
    <row r="28" spans="1:40" s="21" customFormat="1" ht="15" customHeight="1" x14ac:dyDescent="0.2">
      <c r="A28" s="98" t="s">
        <v>32</v>
      </c>
      <c r="B28" s="78" t="s">
        <v>768</v>
      </c>
      <c r="C28" s="64">
        <v>55</v>
      </c>
      <c r="D28" s="65" t="s">
        <v>344</v>
      </c>
      <c r="E28" s="66" t="s">
        <v>959</v>
      </c>
      <c r="F28" s="94" t="s">
        <v>1028</v>
      </c>
      <c r="G28" s="94" t="s">
        <v>1021</v>
      </c>
      <c r="H28" s="67" t="s">
        <v>754</v>
      </c>
      <c r="I28" s="68" t="s">
        <v>12</v>
      </c>
      <c r="J28" s="69" t="s">
        <v>40</v>
      </c>
      <c r="K28" s="66" t="s">
        <v>343</v>
      </c>
      <c r="L28" s="54" t="s">
        <v>39</v>
      </c>
      <c r="M28" s="71">
        <v>1370.85</v>
      </c>
      <c r="N28" s="72"/>
      <c r="O28" s="71"/>
      <c r="P28" s="71"/>
      <c r="Q28" s="140">
        <v>123.38</v>
      </c>
      <c r="R28" s="71">
        <v>738.15000000000009</v>
      </c>
      <c r="S28" s="71"/>
      <c r="T28" s="71"/>
      <c r="U28" s="72"/>
      <c r="V28" s="71">
        <v>158</v>
      </c>
      <c r="W28" s="72">
        <f t="shared" si="11"/>
        <v>285.36</v>
      </c>
      <c r="X28" s="71"/>
      <c r="Y28" s="71">
        <v>400</v>
      </c>
      <c r="Z28" s="71">
        <v>300</v>
      </c>
      <c r="AA28" s="72">
        <v>300</v>
      </c>
      <c r="AB28" s="72">
        <f t="shared" si="12"/>
        <v>2267</v>
      </c>
      <c r="AC28" s="72">
        <f t="shared" si="1"/>
        <v>123.38</v>
      </c>
      <c r="AD28" s="72"/>
      <c r="AE28" s="72">
        <f t="shared" si="3"/>
        <v>2390.38</v>
      </c>
      <c r="AF28" s="72">
        <f t="shared" si="9"/>
        <v>27204</v>
      </c>
      <c r="AG28" s="72">
        <f t="shared" si="4"/>
        <v>1480.56</v>
      </c>
      <c r="AH28" s="72">
        <f t="shared" si="5"/>
        <v>0</v>
      </c>
      <c r="AI28" s="72">
        <f t="shared" si="10"/>
        <v>28684.560000000001</v>
      </c>
      <c r="AJ28" s="72">
        <f t="shared" si="6"/>
        <v>400</v>
      </c>
      <c r="AK28" s="72">
        <f t="shared" si="7"/>
        <v>600</v>
      </c>
      <c r="AL28" s="72"/>
      <c r="AM28" s="72">
        <f t="shared" si="8"/>
        <v>29684.560000000001</v>
      </c>
      <c r="AN28" s="67" t="s">
        <v>962</v>
      </c>
    </row>
    <row r="29" spans="1:40" s="21" customFormat="1" ht="15" customHeight="1" x14ac:dyDescent="0.2">
      <c r="A29" s="98" t="s">
        <v>32</v>
      </c>
      <c r="B29" s="78" t="s">
        <v>769</v>
      </c>
      <c r="C29" s="64">
        <v>56</v>
      </c>
      <c r="D29" s="97" t="s">
        <v>346</v>
      </c>
      <c r="E29" s="66" t="s">
        <v>959</v>
      </c>
      <c r="F29" s="94" t="s">
        <v>1028</v>
      </c>
      <c r="G29" s="94" t="s">
        <v>1021</v>
      </c>
      <c r="H29" s="67" t="s">
        <v>754</v>
      </c>
      <c r="I29" s="68" t="s">
        <v>12</v>
      </c>
      <c r="J29" s="69" t="s">
        <v>43</v>
      </c>
      <c r="K29" s="66" t="s">
        <v>345</v>
      </c>
      <c r="L29" s="54" t="s">
        <v>41</v>
      </c>
      <c r="M29" s="71">
        <v>1350.7</v>
      </c>
      <c r="N29" s="72"/>
      <c r="O29" s="71"/>
      <c r="P29" s="71"/>
      <c r="Q29" s="140">
        <v>121.56</v>
      </c>
      <c r="R29" s="71">
        <v>727.3</v>
      </c>
      <c r="S29" s="71"/>
      <c r="T29" s="71"/>
      <c r="U29" s="72"/>
      <c r="V29" s="71">
        <v>158</v>
      </c>
      <c r="W29" s="72">
        <f t="shared" si="11"/>
        <v>285.36</v>
      </c>
      <c r="X29" s="71"/>
      <c r="Y29" s="71">
        <v>400</v>
      </c>
      <c r="Z29" s="71">
        <v>300</v>
      </c>
      <c r="AA29" s="72">
        <v>300</v>
      </c>
      <c r="AB29" s="72">
        <f>+M29+N29+O29+R29+S29+T29+U29+V29</f>
        <v>2236</v>
      </c>
      <c r="AC29" s="72">
        <f t="shared" si="1"/>
        <v>121.56</v>
      </c>
      <c r="AD29" s="72"/>
      <c r="AE29" s="72">
        <f t="shared" si="3"/>
        <v>2357.56</v>
      </c>
      <c r="AF29" s="72">
        <f t="shared" si="9"/>
        <v>26832</v>
      </c>
      <c r="AG29" s="72">
        <f t="shared" si="4"/>
        <v>1458.72</v>
      </c>
      <c r="AH29" s="72">
        <f t="shared" si="5"/>
        <v>0</v>
      </c>
      <c r="AI29" s="72">
        <f t="shared" si="10"/>
        <v>28290.720000000001</v>
      </c>
      <c r="AJ29" s="72">
        <f t="shared" si="6"/>
        <v>400</v>
      </c>
      <c r="AK29" s="72">
        <f t="shared" si="7"/>
        <v>600</v>
      </c>
      <c r="AL29" s="72"/>
      <c r="AM29" s="72">
        <f t="shared" si="8"/>
        <v>29290.720000000001</v>
      </c>
      <c r="AN29" s="67" t="s">
        <v>962</v>
      </c>
    </row>
    <row r="30" spans="1:40" s="21" customFormat="1" ht="15" customHeight="1" x14ac:dyDescent="0.2">
      <c r="A30" s="98" t="s">
        <v>32</v>
      </c>
      <c r="B30" s="76" t="s">
        <v>770</v>
      </c>
      <c r="C30" s="64">
        <v>57</v>
      </c>
      <c r="D30" s="65" t="s">
        <v>348</v>
      </c>
      <c r="E30" s="66" t="s">
        <v>960</v>
      </c>
      <c r="F30" s="93" t="s">
        <v>1020</v>
      </c>
      <c r="G30" s="94" t="s">
        <v>1021</v>
      </c>
      <c r="H30" s="67" t="s">
        <v>33</v>
      </c>
      <c r="I30" s="68" t="s">
        <v>12</v>
      </c>
      <c r="J30" s="69" t="s">
        <v>43</v>
      </c>
      <c r="K30" s="66" t="s">
        <v>347</v>
      </c>
      <c r="L30" s="54" t="s">
        <v>42</v>
      </c>
      <c r="M30" s="71"/>
      <c r="N30" s="72"/>
      <c r="O30" s="71">
        <v>553.67999999999995</v>
      </c>
      <c r="P30" s="71">
        <v>300.32</v>
      </c>
      <c r="Q30" s="71">
        <v>83.7</v>
      </c>
      <c r="R30" s="71"/>
      <c r="S30" s="71"/>
      <c r="T30" s="71"/>
      <c r="U30" s="72"/>
      <c r="V30" s="71"/>
      <c r="W30" s="72"/>
      <c r="X30" s="71">
        <v>1070</v>
      </c>
      <c r="Y30" s="71">
        <v>400</v>
      </c>
      <c r="Z30" s="71">
        <v>300</v>
      </c>
      <c r="AA30" s="72">
        <v>300</v>
      </c>
      <c r="AB30" s="72">
        <f>+M30+N30+O30+P30+R30+S30+T30+U30+V30</f>
        <v>854</v>
      </c>
      <c r="AC30" s="72">
        <f t="shared" si="1"/>
        <v>83.7</v>
      </c>
      <c r="AD30" s="72">
        <v>1070</v>
      </c>
      <c r="AE30" s="72">
        <f t="shared" si="3"/>
        <v>2007.7</v>
      </c>
      <c r="AF30" s="72">
        <f t="shared" si="9"/>
        <v>10248</v>
      </c>
      <c r="AG30" s="72">
        <f t="shared" si="4"/>
        <v>1004.4000000000001</v>
      </c>
      <c r="AH30" s="72">
        <f t="shared" si="5"/>
        <v>12840</v>
      </c>
      <c r="AI30" s="72">
        <f t="shared" si="10"/>
        <v>24092.400000000001</v>
      </c>
      <c r="AJ30" s="72">
        <f t="shared" si="6"/>
        <v>400</v>
      </c>
      <c r="AK30" s="72">
        <f t="shared" si="7"/>
        <v>600</v>
      </c>
      <c r="AL30" s="72"/>
      <c r="AM30" s="72">
        <f t="shared" si="8"/>
        <v>25092.400000000001</v>
      </c>
      <c r="AN30" s="72"/>
    </row>
    <row r="31" spans="1:40" s="21" customFormat="1" ht="15" customHeight="1" x14ac:dyDescent="0.2">
      <c r="A31" s="98" t="s">
        <v>32</v>
      </c>
      <c r="B31" s="76" t="s">
        <v>771</v>
      </c>
      <c r="C31" s="64">
        <v>58</v>
      </c>
      <c r="D31" s="97" t="s">
        <v>350</v>
      </c>
      <c r="E31" s="66" t="s">
        <v>959</v>
      </c>
      <c r="F31" s="94" t="s">
        <v>1028</v>
      </c>
      <c r="G31" s="94" t="s">
        <v>1021</v>
      </c>
      <c r="H31" s="67" t="s">
        <v>754</v>
      </c>
      <c r="I31" s="68" t="s">
        <v>12</v>
      </c>
      <c r="J31" s="69" t="s">
        <v>28</v>
      </c>
      <c r="K31" s="66" t="s">
        <v>349</v>
      </c>
      <c r="L31" s="54" t="s">
        <v>44</v>
      </c>
      <c r="M31" s="71">
        <v>1382.55</v>
      </c>
      <c r="N31" s="72"/>
      <c r="O31" s="71"/>
      <c r="P31" s="71"/>
      <c r="Q31" s="140">
        <v>124.43</v>
      </c>
      <c r="R31" s="71">
        <v>744.45</v>
      </c>
      <c r="S31" s="71"/>
      <c r="T31" s="71"/>
      <c r="U31" s="72"/>
      <c r="V31" s="71">
        <v>158</v>
      </c>
      <c r="W31" s="72">
        <f t="shared" si="11"/>
        <v>285.36</v>
      </c>
      <c r="X31" s="71"/>
      <c r="Y31" s="71">
        <v>400</v>
      </c>
      <c r="Z31" s="71">
        <v>300</v>
      </c>
      <c r="AA31" s="72">
        <v>300</v>
      </c>
      <c r="AB31" s="72">
        <f t="shared" si="12"/>
        <v>2285</v>
      </c>
      <c r="AC31" s="72">
        <f t="shared" si="1"/>
        <v>124.43</v>
      </c>
      <c r="AD31" s="72"/>
      <c r="AE31" s="72">
        <f t="shared" si="3"/>
        <v>2409.4299999999998</v>
      </c>
      <c r="AF31" s="72">
        <f t="shared" si="9"/>
        <v>27420</v>
      </c>
      <c r="AG31" s="72">
        <f t="shared" si="4"/>
        <v>1493.16</v>
      </c>
      <c r="AH31" s="72">
        <f t="shared" si="5"/>
        <v>0</v>
      </c>
      <c r="AI31" s="72">
        <f t="shared" si="10"/>
        <v>28913.16</v>
      </c>
      <c r="AJ31" s="72">
        <f t="shared" si="6"/>
        <v>400</v>
      </c>
      <c r="AK31" s="72">
        <f t="shared" si="7"/>
        <v>600</v>
      </c>
      <c r="AL31" s="72"/>
      <c r="AM31" s="72">
        <f t="shared" si="8"/>
        <v>29913.16</v>
      </c>
      <c r="AN31" s="67" t="s">
        <v>962</v>
      </c>
    </row>
    <row r="32" spans="1:40" s="21" customFormat="1" ht="15" customHeight="1" x14ac:dyDescent="0.2">
      <c r="A32" s="98" t="s">
        <v>32</v>
      </c>
      <c r="B32" s="78" t="s">
        <v>772</v>
      </c>
      <c r="C32" s="64">
        <v>60</v>
      </c>
      <c r="D32" s="65" t="s">
        <v>352</v>
      </c>
      <c r="E32" s="66" t="s">
        <v>959</v>
      </c>
      <c r="F32" s="94" t="s">
        <v>1028</v>
      </c>
      <c r="G32" s="94" t="s">
        <v>1021</v>
      </c>
      <c r="H32" s="67" t="s">
        <v>754</v>
      </c>
      <c r="I32" s="68" t="s">
        <v>12</v>
      </c>
      <c r="J32" s="69" t="s">
        <v>28</v>
      </c>
      <c r="K32" s="66" t="s">
        <v>351</v>
      </c>
      <c r="L32" s="54" t="s">
        <v>45</v>
      </c>
      <c r="M32" s="71">
        <v>1382.55</v>
      </c>
      <c r="N32" s="72"/>
      <c r="O32" s="71"/>
      <c r="P32" s="71"/>
      <c r="Q32" s="140">
        <v>124.43</v>
      </c>
      <c r="R32" s="71">
        <v>744.45</v>
      </c>
      <c r="S32" s="71"/>
      <c r="T32" s="71"/>
      <c r="U32" s="72"/>
      <c r="V32" s="71">
        <v>158</v>
      </c>
      <c r="W32" s="72">
        <f t="shared" si="11"/>
        <v>285.36</v>
      </c>
      <c r="X32" s="71"/>
      <c r="Y32" s="71">
        <v>400</v>
      </c>
      <c r="Z32" s="71">
        <v>300</v>
      </c>
      <c r="AA32" s="72">
        <v>300</v>
      </c>
      <c r="AB32" s="72">
        <f t="shared" si="12"/>
        <v>2285</v>
      </c>
      <c r="AC32" s="72">
        <f t="shared" si="1"/>
        <v>124.43</v>
      </c>
      <c r="AD32" s="72"/>
      <c r="AE32" s="72">
        <f t="shared" si="3"/>
        <v>2409.4299999999998</v>
      </c>
      <c r="AF32" s="72">
        <f t="shared" si="9"/>
        <v>27420</v>
      </c>
      <c r="AG32" s="72">
        <f t="shared" si="4"/>
        <v>1493.16</v>
      </c>
      <c r="AH32" s="72">
        <f t="shared" si="5"/>
        <v>0</v>
      </c>
      <c r="AI32" s="72">
        <f t="shared" si="10"/>
        <v>28913.16</v>
      </c>
      <c r="AJ32" s="72">
        <f t="shared" si="6"/>
        <v>400</v>
      </c>
      <c r="AK32" s="72">
        <f t="shared" si="7"/>
        <v>600</v>
      </c>
      <c r="AL32" s="72"/>
      <c r="AM32" s="72">
        <f t="shared" si="8"/>
        <v>29913.16</v>
      </c>
      <c r="AN32" s="67" t="s">
        <v>962</v>
      </c>
    </row>
    <row r="33" spans="1:40" s="21" customFormat="1" ht="15" customHeight="1" x14ac:dyDescent="0.2">
      <c r="A33" s="98" t="s">
        <v>32</v>
      </c>
      <c r="B33" s="78" t="s">
        <v>773</v>
      </c>
      <c r="C33" s="64">
        <v>61</v>
      </c>
      <c r="D33" s="65" t="s">
        <v>354</v>
      </c>
      <c r="E33" s="66" t="s">
        <v>959</v>
      </c>
      <c r="F33" s="94" t="s">
        <v>1028</v>
      </c>
      <c r="G33" s="94" t="s">
        <v>1021</v>
      </c>
      <c r="H33" s="67" t="s">
        <v>754</v>
      </c>
      <c r="I33" s="68" t="s">
        <v>12</v>
      </c>
      <c r="J33" s="69" t="s">
        <v>28</v>
      </c>
      <c r="K33" s="66" t="s">
        <v>353</v>
      </c>
      <c r="L33" s="54" t="s">
        <v>46</v>
      </c>
      <c r="M33" s="71">
        <v>1382.55</v>
      </c>
      <c r="N33" s="72"/>
      <c r="O33" s="71"/>
      <c r="P33" s="71"/>
      <c r="Q33" s="140">
        <v>124.43</v>
      </c>
      <c r="R33" s="71">
        <v>744.45</v>
      </c>
      <c r="S33" s="71"/>
      <c r="T33" s="71"/>
      <c r="U33" s="72"/>
      <c r="V33" s="71">
        <v>158</v>
      </c>
      <c r="W33" s="72">
        <f t="shared" si="11"/>
        <v>285.36</v>
      </c>
      <c r="X33" s="71"/>
      <c r="Y33" s="71">
        <v>400</v>
      </c>
      <c r="Z33" s="71">
        <v>300</v>
      </c>
      <c r="AA33" s="72">
        <v>300</v>
      </c>
      <c r="AB33" s="72">
        <f t="shared" si="12"/>
        <v>2285</v>
      </c>
      <c r="AC33" s="72">
        <f t="shared" si="1"/>
        <v>124.43</v>
      </c>
      <c r="AD33" s="72"/>
      <c r="AE33" s="72">
        <f t="shared" si="3"/>
        <v>2409.4299999999998</v>
      </c>
      <c r="AF33" s="72">
        <f t="shared" si="9"/>
        <v>27420</v>
      </c>
      <c r="AG33" s="72">
        <f t="shared" si="4"/>
        <v>1493.16</v>
      </c>
      <c r="AH33" s="72">
        <f t="shared" si="5"/>
        <v>0</v>
      </c>
      <c r="AI33" s="72">
        <f t="shared" si="10"/>
        <v>28913.16</v>
      </c>
      <c r="AJ33" s="72">
        <f t="shared" si="6"/>
        <v>400</v>
      </c>
      <c r="AK33" s="72">
        <f t="shared" si="7"/>
        <v>600</v>
      </c>
      <c r="AL33" s="72"/>
      <c r="AM33" s="72">
        <f t="shared" si="8"/>
        <v>29913.16</v>
      </c>
      <c r="AN33" s="67" t="s">
        <v>962</v>
      </c>
    </row>
    <row r="34" spans="1:40" s="21" customFormat="1" ht="15" customHeight="1" x14ac:dyDescent="0.2">
      <c r="A34" s="98" t="s">
        <v>32</v>
      </c>
      <c r="B34" s="76" t="s">
        <v>774</v>
      </c>
      <c r="C34" s="64">
        <v>62</v>
      </c>
      <c r="D34" s="65" t="s">
        <v>357</v>
      </c>
      <c r="E34" s="66" t="s">
        <v>959</v>
      </c>
      <c r="F34" s="93" t="s">
        <v>1028</v>
      </c>
      <c r="G34" s="93" t="s">
        <v>1027</v>
      </c>
      <c r="H34" s="67" t="s">
        <v>1024</v>
      </c>
      <c r="I34" s="68" t="s">
        <v>12</v>
      </c>
      <c r="J34" s="69" t="s">
        <v>48</v>
      </c>
      <c r="K34" s="66" t="s">
        <v>356</v>
      </c>
      <c r="L34" s="54" t="s">
        <v>47</v>
      </c>
      <c r="M34" s="71">
        <v>1338.35</v>
      </c>
      <c r="N34" s="72"/>
      <c r="O34" s="71"/>
      <c r="P34" s="124"/>
      <c r="Q34" s="140">
        <v>120.45</v>
      </c>
      <c r="R34" s="124">
        <v>720.65000000000009</v>
      </c>
      <c r="S34" s="124"/>
      <c r="T34" s="71"/>
      <c r="U34" s="72"/>
      <c r="V34" s="71">
        <v>158</v>
      </c>
      <c r="W34" s="72">
        <v>330.44</v>
      </c>
      <c r="X34" s="71"/>
      <c r="Y34" s="71">
        <v>400</v>
      </c>
      <c r="Z34" s="71">
        <v>300</v>
      </c>
      <c r="AA34" s="72">
        <v>300</v>
      </c>
      <c r="AB34" s="110">
        <f t="shared" si="12"/>
        <v>2217</v>
      </c>
      <c r="AC34" s="72">
        <f t="shared" si="1"/>
        <v>120.45</v>
      </c>
      <c r="AD34" s="72"/>
      <c r="AE34" s="72">
        <f t="shared" si="3"/>
        <v>2337.4499999999998</v>
      </c>
      <c r="AF34" s="72">
        <f t="shared" si="9"/>
        <v>26604</v>
      </c>
      <c r="AG34" s="72">
        <f t="shared" si="4"/>
        <v>1445.4</v>
      </c>
      <c r="AH34" s="72">
        <f t="shared" si="5"/>
        <v>0</v>
      </c>
      <c r="AI34" s="72">
        <f t="shared" si="10"/>
        <v>28049.4</v>
      </c>
      <c r="AJ34" s="72">
        <f t="shared" si="6"/>
        <v>400</v>
      </c>
      <c r="AK34" s="72">
        <f t="shared" si="7"/>
        <v>600</v>
      </c>
      <c r="AL34" s="72"/>
      <c r="AM34" s="72">
        <f t="shared" si="8"/>
        <v>29049.4</v>
      </c>
      <c r="AN34" s="67" t="s">
        <v>962</v>
      </c>
    </row>
    <row r="35" spans="1:40" s="21" customFormat="1" ht="15" customHeight="1" x14ac:dyDescent="0.2">
      <c r="A35" s="70" t="s">
        <v>49</v>
      </c>
      <c r="B35" s="76" t="s">
        <v>775</v>
      </c>
      <c r="C35" s="64">
        <v>66</v>
      </c>
      <c r="D35" s="97" t="s">
        <v>359</v>
      </c>
      <c r="E35" s="66" t="s">
        <v>960</v>
      </c>
      <c r="F35" s="93" t="s">
        <v>1020</v>
      </c>
      <c r="G35" s="93" t="s">
        <v>1021</v>
      </c>
      <c r="H35" s="67" t="s">
        <v>50</v>
      </c>
      <c r="I35" s="68" t="s">
        <v>12</v>
      </c>
      <c r="J35" s="69" t="s">
        <v>28</v>
      </c>
      <c r="K35" s="66" t="s">
        <v>358</v>
      </c>
      <c r="L35" s="54" t="s">
        <v>51</v>
      </c>
      <c r="M35" s="71"/>
      <c r="N35" s="72"/>
      <c r="O35" s="71">
        <v>567.16999999999996</v>
      </c>
      <c r="P35" s="71">
        <v>300.32</v>
      </c>
      <c r="Q35" s="71">
        <v>83.7</v>
      </c>
      <c r="R35" s="71"/>
      <c r="S35" s="71"/>
      <c r="T35" s="71"/>
      <c r="U35" s="72"/>
      <c r="V35" s="71"/>
      <c r="W35" s="72"/>
      <c r="X35" s="71">
        <v>1070</v>
      </c>
      <c r="Y35" s="71">
        <v>400</v>
      </c>
      <c r="Z35" s="71">
        <v>300</v>
      </c>
      <c r="AA35" s="72">
        <v>300</v>
      </c>
      <c r="AB35" s="72">
        <f>+M35+N35+O35+P35+R35+S35+T35+U35+V35</f>
        <v>867.49</v>
      </c>
      <c r="AC35" s="72">
        <f t="shared" si="1"/>
        <v>83.7</v>
      </c>
      <c r="AD35" s="72">
        <f t="shared" si="2"/>
        <v>1070</v>
      </c>
      <c r="AE35" s="72">
        <f t="shared" si="3"/>
        <v>2021.19</v>
      </c>
      <c r="AF35" s="72">
        <f t="shared" si="9"/>
        <v>10409.880000000001</v>
      </c>
      <c r="AG35" s="72">
        <f t="shared" si="4"/>
        <v>1004.4000000000001</v>
      </c>
      <c r="AH35" s="72">
        <f t="shared" si="5"/>
        <v>12840</v>
      </c>
      <c r="AI35" s="72">
        <f t="shared" si="10"/>
        <v>24254.28</v>
      </c>
      <c r="AJ35" s="72">
        <f t="shared" si="6"/>
        <v>400</v>
      </c>
      <c r="AK35" s="72">
        <f t="shared" si="7"/>
        <v>600</v>
      </c>
      <c r="AL35" s="72"/>
      <c r="AM35" s="72">
        <f t="shared" si="8"/>
        <v>25254.28</v>
      </c>
      <c r="AN35" s="72"/>
    </row>
    <row r="36" spans="1:40" s="21" customFormat="1" ht="15" customHeight="1" x14ac:dyDescent="0.2">
      <c r="A36" s="70" t="s">
        <v>49</v>
      </c>
      <c r="B36" s="78" t="s">
        <v>776</v>
      </c>
      <c r="C36" s="64">
        <v>67</v>
      </c>
      <c r="D36" s="97" t="s">
        <v>361</v>
      </c>
      <c r="E36" s="66" t="s">
        <v>960</v>
      </c>
      <c r="F36" s="93" t="s">
        <v>1020</v>
      </c>
      <c r="G36" s="93" t="s">
        <v>1021</v>
      </c>
      <c r="H36" s="67" t="s">
        <v>52</v>
      </c>
      <c r="I36" s="68" t="s">
        <v>12</v>
      </c>
      <c r="J36" s="69" t="s">
        <v>40</v>
      </c>
      <c r="K36" s="66" t="s">
        <v>360</v>
      </c>
      <c r="L36" s="54" t="s">
        <v>53</v>
      </c>
      <c r="M36" s="71"/>
      <c r="N36" s="72"/>
      <c r="O36" s="71">
        <v>559.39</v>
      </c>
      <c r="P36" s="71">
        <v>300.32</v>
      </c>
      <c r="Q36" s="71">
        <v>83.7</v>
      </c>
      <c r="R36" s="71"/>
      <c r="S36" s="71"/>
      <c r="T36" s="71"/>
      <c r="U36" s="72"/>
      <c r="V36" s="71"/>
      <c r="W36" s="72"/>
      <c r="X36" s="71">
        <v>1070</v>
      </c>
      <c r="Y36" s="71">
        <v>400</v>
      </c>
      <c r="Z36" s="71">
        <v>300</v>
      </c>
      <c r="AA36" s="72">
        <v>300</v>
      </c>
      <c r="AB36" s="72">
        <f>+M36+N36+O36+P36+R36+S36+T36+U36+V36</f>
        <v>859.71</v>
      </c>
      <c r="AC36" s="72">
        <f t="shared" si="1"/>
        <v>83.7</v>
      </c>
      <c r="AD36" s="72">
        <f t="shared" si="2"/>
        <v>1070</v>
      </c>
      <c r="AE36" s="72">
        <f t="shared" si="3"/>
        <v>2013.41</v>
      </c>
      <c r="AF36" s="72">
        <f t="shared" si="9"/>
        <v>10316.52</v>
      </c>
      <c r="AG36" s="72">
        <f t="shared" si="4"/>
        <v>1004.4000000000001</v>
      </c>
      <c r="AH36" s="72">
        <f t="shared" si="5"/>
        <v>12840</v>
      </c>
      <c r="AI36" s="72">
        <f t="shared" si="10"/>
        <v>24160.92</v>
      </c>
      <c r="AJ36" s="72">
        <f t="shared" si="6"/>
        <v>400</v>
      </c>
      <c r="AK36" s="72">
        <f t="shared" si="7"/>
        <v>600</v>
      </c>
      <c r="AL36" s="72"/>
      <c r="AM36" s="72">
        <f t="shared" si="8"/>
        <v>25160.92</v>
      </c>
      <c r="AN36" s="72"/>
    </row>
    <row r="37" spans="1:40" s="21" customFormat="1" ht="15" customHeight="1" x14ac:dyDescent="0.2">
      <c r="A37" s="70" t="s">
        <v>49</v>
      </c>
      <c r="B37" s="78" t="s">
        <v>777</v>
      </c>
      <c r="C37" s="64">
        <v>69</v>
      </c>
      <c r="D37" s="97" t="s">
        <v>355</v>
      </c>
      <c r="E37" s="66" t="s">
        <v>960</v>
      </c>
      <c r="F37" s="93" t="s">
        <v>1020</v>
      </c>
      <c r="G37" s="93" t="s">
        <v>1021</v>
      </c>
      <c r="H37" s="67" t="s">
        <v>54</v>
      </c>
      <c r="I37" s="68" t="s">
        <v>12</v>
      </c>
      <c r="J37" s="69" t="s">
        <v>28</v>
      </c>
      <c r="K37" s="66" t="s">
        <v>362</v>
      </c>
      <c r="L37" s="54" t="s">
        <v>55</v>
      </c>
      <c r="M37" s="71"/>
      <c r="N37" s="72"/>
      <c r="O37" s="71">
        <v>567.16999999999996</v>
      </c>
      <c r="P37" s="71">
        <v>300.32</v>
      </c>
      <c r="Q37" s="71">
        <v>83.7</v>
      </c>
      <c r="R37" s="71"/>
      <c r="S37" s="71"/>
      <c r="T37" s="71"/>
      <c r="U37" s="72"/>
      <c r="V37" s="71"/>
      <c r="W37" s="72"/>
      <c r="X37" s="71">
        <v>1070</v>
      </c>
      <c r="Y37" s="71">
        <v>400</v>
      </c>
      <c r="Z37" s="71">
        <v>300</v>
      </c>
      <c r="AA37" s="72">
        <v>300</v>
      </c>
      <c r="AB37" s="72">
        <f>+M37+N37+O37+P37+R37+S37+T37+U37+V37</f>
        <v>867.49</v>
      </c>
      <c r="AC37" s="72">
        <f t="shared" si="1"/>
        <v>83.7</v>
      </c>
      <c r="AD37" s="72">
        <f t="shared" si="2"/>
        <v>1070</v>
      </c>
      <c r="AE37" s="72">
        <f t="shared" si="3"/>
        <v>2021.19</v>
      </c>
      <c r="AF37" s="72">
        <f t="shared" si="9"/>
        <v>10409.880000000001</v>
      </c>
      <c r="AG37" s="72">
        <f t="shared" si="4"/>
        <v>1004.4000000000001</v>
      </c>
      <c r="AH37" s="72">
        <f t="shared" si="5"/>
        <v>12840</v>
      </c>
      <c r="AI37" s="72">
        <f t="shared" si="10"/>
        <v>24254.28</v>
      </c>
      <c r="AJ37" s="72">
        <f t="shared" si="6"/>
        <v>400</v>
      </c>
      <c r="AK37" s="72">
        <f t="shared" si="7"/>
        <v>600</v>
      </c>
      <c r="AL37" s="72"/>
      <c r="AM37" s="72">
        <f t="shared" si="8"/>
        <v>25254.28</v>
      </c>
      <c r="AN37" s="72"/>
    </row>
    <row r="38" spans="1:40" s="21" customFormat="1" ht="15" customHeight="1" x14ac:dyDescent="0.2">
      <c r="A38" s="70" t="s">
        <v>49</v>
      </c>
      <c r="B38" s="76" t="s">
        <v>778</v>
      </c>
      <c r="C38" s="64">
        <v>70</v>
      </c>
      <c r="D38" s="65" t="s">
        <v>364</v>
      </c>
      <c r="E38" s="66" t="s">
        <v>960</v>
      </c>
      <c r="F38" s="99" t="s">
        <v>1020</v>
      </c>
      <c r="G38" s="99" t="s">
        <v>1027</v>
      </c>
      <c r="H38" s="67" t="s">
        <v>56</v>
      </c>
      <c r="I38" s="68" t="s">
        <v>12</v>
      </c>
      <c r="J38" s="69" t="s">
        <v>58</v>
      </c>
      <c r="K38" s="66" t="s">
        <v>363</v>
      </c>
      <c r="L38" s="54" t="s">
        <v>57</v>
      </c>
      <c r="M38" s="71"/>
      <c r="N38" s="72"/>
      <c r="O38" s="71">
        <v>536.12</v>
      </c>
      <c r="P38" s="71">
        <v>284.70999999999998</v>
      </c>
      <c r="Q38" s="71">
        <v>83.7</v>
      </c>
      <c r="R38" s="71"/>
      <c r="S38" s="71"/>
      <c r="T38" s="71"/>
      <c r="U38" s="72"/>
      <c r="V38" s="71"/>
      <c r="W38" s="72"/>
      <c r="X38" s="71">
        <v>1070</v>
      </c>
      <c r="Y38" s="71">
        <v>400</v>
      </c>
      <c r="Z38" s="71">
        <v>300</v>
      </c>
      <c r="AA38" s="72">
        <v>300</v>
      </c>
      <c r="AB38" s="72">
        <f>+M38+N38+O38+P38+R38+S38+T38+U38+V38</f>
        <v>820.82999999999993</v>
      </c>
      <c r="AC38" s="72">
        <f t="shared" si="1"/>
        <v>83.7</v>
      </c>
      <c r="AD38" s="72">
        <f t="shared" si="2"/>
        <v>1070</v>
      </c>
      <c r="AE38" s="72">
        <f t="shared" si="3"/>
        <v>1974.53</v>
      </c>
      <c r="AF38" s="72">
        <f>+AB38*12</f>
        <v>9849.9599999999991</v>
      </c>
      <c r="AG38" s="72">
        <f t="shared" si="4"/>
        <v>1004.4000000000001</v>
      </c>
      <c r="AH38" s="72">
        <f t="shared" si="5"/>
        <v>12840</v>
      </c>
      <c r="AI38" s="72">
        <f t="shared" si="10"/>
        <v>23694.36</v>
      </c>
      <c r="AJ38" s="72">
        <f t="shared" si="6"/>
        <v>400</v>
      </c>
      <c r="AK38" s="72">
        <f t="shared" si="7"/>
        <v>600</v>
      </c>
      <c r="AL38" s="72"/>
      <c r="AM38" s="72">
        <f t="shared" si="8"/>
        <v>24694.36</v>
      </c>
      <c r="AN38" s="72"/>
    </row>
    <row r="39" spans="1:40" s="21" customFormat="1" ht="15" customHeight="1" x14ac:dyDescent="0.2">
      <c r="A39" s="70" t="s">
        <v>59</v>
      </c>
      <c r="B39" s="76" t="s">
        <v>779</v>
      </c>
      <c r="C39" s="64">
        <v>74</v>
      </c>
      <c r="D39" s="65" t="s">
        <v>367</v>
      </c>
      <c r="E39" s="66" t="s">
        <v>959</v>
      </c>
      <c r="F39" s="94" t="s">
        <v>1018</v>
      </c>
      <c r="G39" s="94" t="s">
        <v>1019</v>
      </c>
      <c r="H39" s="67" t="s">
        <v>60</v>
      </c>
      <c r="I39" s="68" t="s">
        <v>14</v>
      </c>
      <c r="J39" s="69" t="s">
        <v>62</v>
      </c>
      <c r="K39" s="66" t="s">
        <v>366</v>
      </c>
      <c r="L39" s="54" t="s">
        <v>61</v>
      </c>
      <c r="M39" s="71">
        <v>2173.6</v>
      </c>
      <c r="N39" s="72"/>
      <c r="O39" s="71"/>
      <c r="P39" s="71"/>
      <c r="Q39" s="140">
        <v>195.62</v>
      </c>
      <c r="R39" s="71">
        <v>1170.4000000000001</v>
      </c>
      <c r="S39" s="71">
        <v>450</v>
      </c>
      <c r="T39" s="71"/>
      <c r="U39" s="72"/>
      <c r="V39" s="71"/>
      <c r="W39" s="72">
        <f>116.87*5</f>
        <v>584.35</v>
      </c>
      <c r="X39" s="71"/>
      <c r="Y39" s="71">
        <v>400</v>
      </c>
      <c r="Z39" s="71">
        <v>300</v>
      </c>
      <c r="AA39" s="72">
        <v>300</v>
      </c>
      <c r="AB39" s="72">
        <f t="shared" si="12"/>
        <v>3794</v>
      </c>
      <c r="AC39" s="72">
        <f t="shared" si="1"/>
        <v>195.62</v>
      </c>
      <c r="AD39" s="72"/>
      <c r="AE39" s="72">
        <f t="shared" si="3"/>
        <v>3989.62</v>
      </c>
      <c r="AF39" s="72">
        <f t="shared" si="9"/>
        <v>45528</v>
      </c>
      <c r="AG39" s="72">
        <f t="shared" si="4"/>
        <v>2347.44</v>
      </c>
      <c r="AH39" s="72">
        <f t="shared" si="5"/>
        <v>0</v>
      </c>
      <c r="AI39" s="72">
        <f t="shared" si="10"/>
        <v>47875.44</v>
      </c>
      <c r="AJ39" s="72">
        <f t="shared" si="6"/>
        <v>400</v>
      </c>
      <c r="AK39" s="72">
        <f t="shared" si="7"/>
        <v>600</v>
      </c>
      <c r="AL39" s="72"/>
      <c r="AM39" s="72">
        <f t="shared" si="8"/>
        <v>48875.44</v>
      </c>
      <c r="AN39" s="72"/>
    </row>
    <row r="40" spans="1:40" s="21" customFormat="1" ht="15" customHeight="1" x14ac:dyDescent="0.2">
      <c r="A40" s="70" t="s">
        <v>59</v>
      </c>
      <c r="B40" s="78" t="s">
        <v>780</v>
      </c>
      <c r="C40" s="64">
        <v>75</v>
      </c>
      <c r="D40" s="65" t="s">
        <v>370</v>
      </c>
      <c r="E40" s="66" t="s">
        <v>959</v>
      </c>
      <c r="F40" s="94" t="s">
        <v>1028</v>
      </c>
      <c r="G40" s="94" t="s">
        <v>1021</v>
      </c>
      <c r="H40" s="67" t="s">
        <v>63</v>
      </c>
      <c r="I40" s="68" t="s">
        <v>12</v>
      </c>
      <c r="J40" s="69" t="s">
        <v>36</v>
      </c>
      <c r="K40" s="66" t="s">
        <v>369</v>
      </c>
      <c r="L40" s="54" t="s">
        <v>64</v>
      </c>
      <c r="M40" s="71">
        <v>1344.2</v>
      </c>
      <c r="N40" s="72"/>
      <c r="O40" s="71"/>
      <c r="P40" s="71"/>
      <c r="Q40" s="140">
        <v>120.98</v>
      </c>
      <c r="R40" s="71">
        <v>723.8</v>
      </c>
      <c r="S40" s="71"/>
      <c r="T40" s="71"/>
      <c r="U40" s="72"/>
      <c r="V40" s="71">
        <v>158</v>
      </c>
      <c r="W40" s="72">
        <f>47.56*6</f>
        <v>285.36</v>
      </c>
      <c r="X40" s="71"/>
      <c r="Y40" s="71">
        <v>400</v>
      </c>
      <c r="Z40" s="71">
        <v>300</v>
      </c>
      <c r="AA40" s="72">
        <v>300</v>
      </c>
      <c r="AB40" s="72">
        <f t="shared" si="12"/>
        <v>2226</v>
      </c>
      <c r="AC40" s="72">
        <f t="shared" si="1"/>
        <v>120.98</v>
      </c>
      <c r="AD40" s="72"/>
      <c r="AE40" s="72">
        <f t="shared" si="3"/>
        <v>2346.98</v>
      </c>
      <c r="AF40" s="72">
        <f t="shared" si="9"/>
        <v>26712</v>
      </c>
      <c r="AG40" s="72">
        <f t="shared" si="4"/>
        <v>1451.76</v>
      </c>
      <c r="AH40" s="72">
        <f t="shared" si="5"/>
        <v>0</v>
      </c>
      <c r="AI40" s="72">
        <f t="shared" si="10"/>
        <v>28163.759999999998</v>
      </c>
      <c r="AJ40" s="72">
        <f t="shared" si="6"/>
        <v>400</v>
      </c>
      <c r="AK40" s="72">
        <f t="shared" si="7"/>
        <v>600</v>
      </c>
      <c r="AL40" s="72"/>
      <c r="AM40" s="72">
        <f t="shared" si="8"/>
        <v>29163.759999999998</v>
      </c>
      <c r="AN40" s="72"/>
    </row>
    <row r="41" spans="1:40" s="21" customFormat="1" ht="15" customHeight="1" x14ac:dyDescent="0.2">
      <c r="A41" s="70" t="s">
        <v>59</v>
      </c>
      <c r="B41" s="78" t="s">
        <v>781</v>
      </c>
      <c r="C41" s="64">
        <v>76</v>
      </c>
      <c r="D41" s="65" t="s">
        <v>372</v>
      </c>
      <c r="E41" s="66" t="s">
        <v>959</v>
      </c>
      <c r="F41" s="94" t="s">
        <v>1028</v>
      </c>
      <c r="G41" s="94" t="s">
        <v>1021</v>
      </c>
      <c r="H41" s="67" t="s">
        <v>63</v>
      </c>
      <c r="I41" s="68" t="s">
        <v>12</v>
      </c>
      <c r="J41" s="69" t="s">
        <v>36</v>
      </c>
      <c r="K41" s="66" t="s">
        <v>371</v>
      </c>
      <c r="L41" s="54" t="s">
        <v>65</v>
      </c>
      <c r="M41" s="71">
        <v>1344.2</v>
      </c>
      <c r="N41" s="72"/>
      <c r="O41" s="71"/>
      <c r="P41" s="71"/>
      <c r="Q41" s="140">
        <v>120.98</v>
      </c>
      <c r="R41" s="71">
        <v>723.8</v>
      </c>
      <c r="S41" s="71"/>
      <c r="T41" s="71"/>
      <c r="U41" s="72"/>
      <c r="V41" s="71">
        <v>158</v>
      </c>
      <c r="W41" s="72">
        <f>47.56*6</f>
        <v>285.36</v>
      </c>
      <c r="X41" s="71"/>
      <c r="Y41" s="71">
        <v>400</v>
      </c>
      <c r="Z41" s="71">
        <v>300</v>
      </c>
      <c r="AA41" s="72">
        <v>300</v>
      </c>
      <c r="AB41" s="72">
        <f t="shared" si="12"/>
        <v>2226</v>
      </c>
      <c r="AC41" s="72">
        <f t="shared" si="1"/>
        <v>120.98</v>
      </c>
      <c r="AD41" s="72"/>
      <c r="AE41" s="72">
        <f t="shared" si="3"/>
        <v>2346.98</v>
      </c>
      <c r="AF41" s="72">
        <f t="shared" si="9"/>
        <v>26712</v>
      </c>
      <c r="AG41" s="72">
        <f t="shared" si="4"/>
        <v>1451.76</v>
      </c>
      <c r="AH41" s="72">
        <f t="shared" si="5"/>
        <v>0</v>
      </c>
      <c r="AI41" s="72">
        <f t="shared" si="10"/>
        <v>28163.759999999998</v>
      </c>
      <c r="AJ41" s="72">
        <f t="shared" si="6"/>
        <v>400</v>
      </c>
      <c r="AK41" s="72">
        <f t="shared" si="7"/>
        <v>600</v>
      </c>
      <c r="AL41" s="72"/>
      <c r="AM41" s="72">
        <f t="shared" si="8"/>
        <v>29163.759999999998</v>
      </c>
      <c r="AN41" s="72"/>
    </row>
    <row r="42" spans="1:40" s="21" customFormat="1" ht="15" customHeight="1" x14ac:dyDescent="0.2">
      <c r="A42" s="70" t="s">
        <v>59</v>
      </c>
      <c r="B42" s="76" t="s">
        <v>782</v>
      </c>
      <c r="C42" s="64">
        <v>77</v>
      </c>
      <c r="D42" s="97" t="s">
        <v>374</v>
      </c>
      <c r="E42" s="66" t="s">
        <v>959</v>
      </c>
      <c r="F42" s="94" t="s">
        <v>1028</v>
      </c>
      <c r="G42" s="94" t="s">
        <v>1021</v>
      </c>
      <c r="H42" s="67" t="s">
        <v>63</v>
      </c>
      <c r="I42" s="68" t="s">
        <v>12</v>
      </c>
      <c r="J42" s="69" t="s">
        <v>36</v>
      </c>
      <c r="K42" s="66" t="s">
        <v>373</v>
      </c>
      <c r="L42" s="54" t="s">
        <v>66</v>
      </c>
      <c r="M42" s="71">
        <v>1344.2</v>
      </c>
      <c r="N42" s="72"/>
      <c r="O42" s="71"/>
      <c r="P42" s="71"/>
      <c r="Q42" s="140">
        <v>120.98</v>
      </c>
      <c r="R42" s="71">
        <v>723.8</v>
      </c>
      <c r="S42" s="71"/>
      <c r="T42" s="71"/>
      <c r="U42" s="72"/>
      <c r="V42" s="71">
        <v>158</v>
      </c>
      <c r="W42" s="72">
        <f>47.56*6</f>
        <v>285.36</v>
      </c>
      <c r="X42" s="71"/>
      <c r="Y42" s="71">
        <v>400</v>
      </c>
      <c r="Z42" s="71">
        <v>300</v>
      </c>
      <c r="AA42" s="72">
        <v>300</v>
      </c>
      <c r="AB42" s="72">
        <f t="shared" si="12"/>
        <v>2226</v>
      </c>
      <c r="AC42" s="72">
        <f t="shared" si="1"/>
        <v>120.98</v>
      </c>
      <c r="AD42" s="72"/>
      <c r="AE42" s="72">
        <f t="shared" si="3"/>
        <v>2346.98</v>
      </c>
      <c r="AF42" s="72">
        <f t="shared" si="9"/>
        <v>26712</v>
      </c>
      <c r="AG42" s="72">
        <f t="shared" si="4"/>
        <v>1451.76</v>
      </c>
      <c r="AH42" s="72">
        <f t="shared" si="5"/>
        <v>0</v>
      </c>
      <c r="AI42" s="72">
        <f t="shared" si="10"/>
        <v>28163.759999999998</v>
      </c>
      <c r="AJ42" s="72">
        <f t="shared" si="6"/>
        <v>400</v>
      </c>
      <c r="AK42" s="72">
        <f t="shared" si="7"/>
        <v>600</v>
      </c>
      <c r="AL42" s="72"/>
      <c r="AM42" s="72">
        <f t="shared" si="8"/>
        <v>29163.759999999998</v>
      </c>
      <c r="AN42" s="72"/>
    </row>
    <row r="43" spans="1:40" s="21" customFormat="1" ht="15" customHeight="1" x14ac:dyDescent="0.2">
      <c r="A43" s="70" t="s">
        <v>59</v>
      </c>
      <c r="B43" s="76" t="s">
        <v>783</v>
      </c>
      <c r="C43" s="64">
        <v>78</v>
      </c>
      <c r="D43" s="65" t="s">
        <v>377</v>
      </c>
      <c r="E43" s="66" t="s">
        <v>959</v>
      </c>
      <c r="F43" s="94" t="s">
        <v>1028</v>
      </c>
      <c r="G43" s="94" t="s">
        <v>1021</v>
      </c>
      <c r="H43" s="67" t="s">
        <v>67</v>
      </c>
      <c r="I43" s="68" t="s">
        <v>12</v>
      </c>
      <c r="J43" s="69" t="s">
        <v>25</v>
      </c>
      <c r="K43" s="66" t="s">
        <v>376</v>
      </c>
      <c r="L43" s="54" t="s">
        <v>68</v>
      </c>
      <c r="M43" s="71">
        <v>1394.25</v>
      </c>
      <c r="N43" s="72"/>
      <c r="O43" s="71"/>
      <c r="P43" s="71"/>
      <c r="Q43" s="140">
        <v>125.48</v>
      </c>
      <c r="R43" s="71">
        <v>750.75</v>
      </c>
      <c r="S43" s="71"/>
      <c r="T43" s="71"/>
      <c r="U43" s="72"/>
      <c r="V43" s="71">
        <v>158</v>
      </c>
      <c r="W43" s="72">
        <f>47.56*6</f>
        <v>285.36</v>
      </c>
      <c r="X43" s="71"/>
      <c r="Y43" s="71">
        <v>400</v>
      </c>
      <c r="Z43" s="71">
        <v>300</v>
      </c>
      <c r="AA43" s="72">
        <v>300</v>
      </c>
      <c r="AB43" s="72">
        <f t="shared" si="12"/>
        <v>2303</v>
      </c>
      <c r="AC43" s="72">
        <f t="shared" si="1"/>
        <v>125.48</v>
      </c>
      <c r="AD43" s="72"/>
      <c r="AE43" s="72">
        <f t="shared" si="3"/>
        <v>2428.48</v>
      </c>
      <c r="AF43" s="72">
        <f t="shared" si="9"/>
        <v>27636</v>
      </c>
      <c r="AG43" s="72">
        <f t="shared" si="4"/>
        <v>1505.76</v>
      </c>
      <c r="AH43" s="72">
        <f t="shared" si="5"/>
        <v>0</v>
      </c>
      <c r="AI43" s="72">
        <f t="shared" si="10"/>
        <v>29141.759999999998</v>
      </c>
      <c r="AJ43" s="72">
        <f t="shared" si="6"/>
        <v>400</v>
      </c>
      <c r="AK43" s="72">
        <f t="shared" si="7"/>
        <v>600</v>
      </c>
      <c r="AL43" s="72"/>
      <c r="AM43" s="72">
        <f t="shared" si="8"/>
        <v>30141.759999999998</v>
      </c>
      <c r="AN43" s="72"/>
    </row>
    <row r="44" spans="1:40" s="21" customFormat="1" ht="15" customHeight="1" x14ac:dyDescent="0.2">
      <c r="A44" s="70" t="s">
        <v>59</v>
      </c>
      <c r="B44" s="78" t="s">
        <v>784</v>
      </c>
      <c r="C44" s="64">
        <v>79</v>
      </c>
      <c r="D44" s="97" t="s">
        <v>379</v>
      </c>
      <c r="E44" s="66" t="s">
        <v>959</v>
      </c>
      <c r="F44" s="94" t="s">
        <v>1028</v>
      </c>
      <c r="G44" s="94" t="s">
        <v>1021</v>
      </c>
      <c r="H44" s="67" t="s">
        <v>67</v>
      </c>
      <c r="I44" s="68" t="s">
        <v>12</v>
      </c>
      <c r="J44" s="69" t="s">
        <v>40</v>
      </c>
      <c r="K44" s="66" t="s">
        <v>378</v>
      </c>
      <c r="L44" s="54" t="s">
        <v>69</v>
      </c>
      <c r="M44" s="71">
        <v>1370.85</v>
      </c>
      <c r="N44" s="72"/>
      <c r="O44" s="71"/>
      <c r="P44" s="71"/>
      <c r="Q44" s="140">
        <v>123.38</v>
      </c>
      <c r="R44" s="71">
        <v>738.15000000000009</v>
      </c>
      <c r="S44" s="71"/>
      <c r="T44" s="71"/>
      <c r="U44" s="72"/>
      <c r="V44" s="71">
        <v>158</v>
      </c>
      <c r="W44" s="72">
        <f>47.56*6</f>
        <v>285.36</v>
      </c>
      <c r="X44" s="71"/>
      <c r="Y44" s="71">
        <v>400</v>
      </c>
      <c r="Z44" s="71">
        <v>300</v>
      </c>
      <c r="AA44" s="72">
        <v>300</v>
      </c>
      <c r="AB44" s="72">
        <f t="shared" si="12"/>
        <v>2267</v>
      </c>
      <c r="AC44" s="72">
        <f t="shared" si="1"/>
        <v>123.38</v>
      </c>
      <c r="AD44" s="72"/>
      <c r="AE44" s="72">
        <f t="shared" si="3"/>
        <v>2390.38</v>
      </c>
      <c r="AF44" s="72">
        <f t="shared" si="9"/>
        <v>27204</v>
      </c>
      <c r="AG44" s="72">
        <f t="shared" si="4"/>
        <v>1480.56</v>
      </c>
      <c r="AH44" s="72">
        <f t="shared" si="5"/>
        <v>0</v>
      </c>
      <c r="AI44" s="72">
        <f t="shared" si="10"/>
        <v>28684.560000000001</v>
      </c>
      <c r="AJ44" s="72">
        <f t="shared" si="6"/>
        <v>400</v>
      </c>
      <c r="AK44" s="72">
        <f t="shared" si="7"/>
        <v>600</v>
      </c>
      <c r="AL44" s="72"/>
      <c r="AM44" s="72">
        <f t="shared" si="8"/>
        <v>29684.560000000001</v>
      </c>
      <c r="AN44" s="72"/>
    </row>
    <row r="45" spans="1:40" s="21" customFormat="1" ht="15" customHeight="1" x14ac:dyDescent="0.2">
      <c r="A45" s="70" t="s">
        <v>59</v>
      </c>
      <c r="B45" s="78" t="s">
        <v>785</v>
      </c>
      <c r="C45" s="64">
        <v>80</v>
      </c>
      <c r="D45" s="65" t="s">
        <v>381</v>
      </c>
      <c r="E45" s="66" t="s">
        <v>959</v>
      </c>
      <c r="F45" s="93" t="s">
        <v>1028</v>
      </c>
      <c r="G45" s="93" t="s">
        <v>1027</v>
      </c>
      <c r="H45" s="67" t="s">
        <v>70</v>
      </c>
      <c r="I45" s="68" t="s">
        <v>12</v>
      </c>
      <c r="J45" s="69" t="s">
        <v>72</v>
      </c>
      <c r="K45" s="66" t="s">
        <v>380</v>
      </c>
      <c r="L45" s="54" t="s">
        <v>71</v>
      </c>
      <c r="M45" s="71">
        <v>1326.65</v>
      </c>
      <c r="N45" s="72"/>
      <c r="O45" s="71"/>
      <c r="P45" s="71"/>
      <c r="Q45" s="140">
        <v>119.4</v>
      </c>
      <c r="R45" s="71">
        <v>714.34999999999991</v>
      </c>
      <c r="S45" s="71"/>
      <c r="T45" s="71"/>
      <c r="U45" s="72"/>
      <c r="V45" s="71">
        <v>158</v>
      </c>
      <c r="W45" s="72">
        <v>330.44</v>
      </c>
      <c r="X45" s="71"/>
      <c r="Y45" s="71">
        <v>400</v>
      </c>
      <c r="Z45" s="71">
        <v>300</v>
      </c>
      <c r="AA45" s="72">
        <v>300</v>
      </c>
      <c r="AB45" s="72">
        <f t="shared" si="12"/>
        <v>2199</v>
      </c>
      <c r="AC45" s="72">
        <f t="shared" si="1"/>
        <v>119.4</v>
      </c>
      <c r="AD45" s="72"/>
      <c r="AE45" s="72">
        <f t="shared" si="3"/>
        <v>2318.4</v>
      </c>
      <c r="AF45" s="72">
        <f t="shared" si="9"/>
        <v>26388</v>
      </c>
      <c r="AG45" s="72">
        <f t="shared" si="4"/>
        <v>1432.8000000000002</v>
      </c>
      <c r="AH45" s="72">
        <f t="shared" si="5"/>
        <v>0</v>
      </c>
      <c r="AI45" s="72">
        <f t="shared" si="10"/>
        <v>27820.799999999999</v>
      </c>
      <c r="AJ45" s="72">
        <f t="shared" si="6"/>
        <v>400</v>
      </c>
      <c r="AK45" s="72">
        <f t="shared" si="7"/>
        <v>600</v>
      </c>
      <c r="AL45" s="72"/>
      <c r="AM45" s="72">
        <f t="shared" si="8"/>
        <v>28820.799999999999</v>
      </c>
      <c r="AN45" s="72"/>
    </row>
    <row r="46" spans="1:40" s="21" customFormat="1" ht="15" customHeight="1" x14ac:dyDescent="0.2">
      <c r="A46" s="70" t="s">
        <v>73</v>
      </c>
      <c r="B46" s="76" t="s">
        <v>786</v>
      </c>
      <c r="C46" s="64">
        <v>84</v>
      </c>
      <c r="D46" s="97" t="s">
        <v>383</v>
      </c>
      <c r="E46" s="66" t="s">
        <v>959</v>
      </c>
      <c r="F46" s="99" t="s">
        <v>1018</v>
      </c>
      <c r="G46" s="99" t="s">
        <v>1019</v>
      </c>
      <c r="H46" s="67" t="s">
        <v>74</v>
      </c>
      <c r="I46" s="68" t="s">
        <v>14</v>
      </c>
      <c r="J46" s="69" t="s">
        <v>76</v>
      </c>
      <c r="K46" s="66" t="s">
        <v>382</v>
      </c>
      <c r="L46" s="54" t="s">
        <v>75</v>
      </c>
      <c r="M46" s="71">
        <v>3595.8</v>
      </c>
      <c r="N46" s="72"/>
      <c r="O46" s="71"/>
      <c r="P46" s="71"/>
      <c r="Q46" s="140">
        <v>323.62</v>
      </c>
      <c r="R46" s="71">
        <v>1936.2</v>
      </c>
      <c r="S46" s="71"/>
      <c r="T46" s="71"/>
      <c r="U46" s="72"/>
      <c r="V46" s="71"/>
      <c r="W46" s="72">
        <v>491.92</v>
      </c>
      <c r="X46" s="71"/>
      <c r="Y46" s="71">
        <v>400</v>
      </c>
      <c r="Z46" s="71">
        <v>300</v>
      </c>
      <c r="AA46" s="72">
        <v>300</v>
      </c>
      <c r="AB46" s="72">
        <f t="shared" si="12"/>
        <v>5532</v>
      </c>
      <c r="AC46" s="72">
        <f t="shared" si="1"/>
        <v>323.62</v>
      </c>
      <c r="AD46" s="72"/>
      <c r="AE46" s="72">
        <f t="shared" si="3"/>
        <v>5855.62</v>
      </c>
      <c r="AF46" s="72">
        <f t="shared" si="9"/>
        <v>66384</v>
      </c>
      <c r="AG46" s="72">
        <f t="shared" si="4"/>
        <v>3883.44</v>
      </c>
      <c r="AH46" s="72">
        <f t="shared" si="5"/>
        <v>0</v>
      </c>
      <c r="AI46" s="72">
        <f t="shared" si="10"/>
        <v>70267.44</v>
      </c>
      <c r="AJ46" s="72">
        <f t="shared" si="6"/>
        <v>400</v>
      </c>
      <c r="AK46" s="72">
        <f t="shared" si="7"/>
        <v>600</v>
      </c>
      <c r="AL46" s="72"/>
      <c r="AM46" s="72">
        <f t="shared" si="8"/>
        <v>71267.44</v>
      </c>
      <c r="AN46" s="72"/>
    </row>
    <row r="47" spans="1:40" s="21" customFormat="1" ht="15" customHeight="1" x14ac:dyDescent="0.2">
      <c r="A47" s="70" t="s">
        <v>73</v>
      </c>
      <c r="B47" s="76" t="s">
        <v>787</v>
      </c>
      <c r="C47" s="64">
        <v>85</v>
      </c>
      <c r="D47" s="97" t="s">
        <v>385</v>
      </c>
      <c r="E47" s="66" t="s">
        <v>959</v>
      </c>
      <c r="F47" s="99" t="s">
        <v>1018</v>
      </c>
      <c r="G47" s="99" t="s">
        <v>1019</v>
      </c>
      <c r="H47" s="67" t="s">
        <v>74</v>
      </c>
      <c r="I47" s="68" t="s">
        <v>14</v>
      </c>
      <c r="J47" s="69" t="s">
        <v>76</v>
      </c>
      <c r="K47" s="66" t="s">
        <v>384</v>
      </c>
      <c r="L47" s="54" t="s">
        <v>77</v>
      </c>
      <c r="M47" s="71">
        <v>3595.8</v>
      </c>
      <c r="N47" s="72"/>
      <c r="O47" s="71"/>
      <c r="P47" s="71"/>
      <c r="Q47" s="140">
        <v>323.62</v>
      </c>
      <c r="R47" s="71">
        <v>1936.2</v>
      </c>
      <c r="S47" s="71">
        <v>900</v>
      </c>
      <c r="T47" s="71">
        <v>450</v>
      </c>
      <c r="U47" s="72"/>
      <c r="V47" s="71"/>
      <c r="W47" s="72">
        <v>586.52</v>
      </c>
      <c r="X47" s="71"/>
      <c r="Y47" s="71">
        <v>400</v>
      </c>
      <c r="Z47" s="71">
        <v>300</v>
      </c>
      <c r="AA47" s="72">
        <v>300</v>
      </c>
      <c r="AB47" s="72">
        <f t="shared" si="12"/>
        <v>6882</v>
      </c>
      <c r="AC47" s="72">
        <f t="shared" si="1"/>
        <v>323.62</v>
      </c>
      <c r="AD47" s="72"/>
      <c r="AE47" s="72">
        <f t="shared" si="3"/>
        <v>7205.62</v>
      </c>
      <c r="AF47" s="72">
        <f t="shared" si="9"/>
        <v>82584</v>
      </c>
      <c r="AG47" s="72">
        <f t="shared" si="4"/>
        <v>3883.44</v>
      </c>
      <c r="AH47" s="72">
        <f t="shared" si="5"/>
        <v>0</v>
      </c>
      <c r="AI47" s="72">
        <f t="shared" si="10"/>
        <v>86467.44</v>
      </c>
      <c r="AJ47" s="72">
        <f t="shared" si="6"/>
        <v>400</v>
      </c>
      <c r="AK47" s="72">
        <f t="shared" si="7"/>
        <v>600</v>
      </c>
      <c r="AL47" s="72"/>
      <c r="AM47" s="72">
        <f t="shared" si="8"/>
        <v>87467.44</v>
      </c>
      <c r="AN47" s="72"/>
    </row>
    <row r="48" spans="1:40" s="21" customFormat="1" ht="15" customHeight="1" x14ac:dyDescent="0.2">
      <c r="A48" s="70" t="s">
        <v>73</v>
      </c>
      <c r="B48" s="78" t="s">
        <v>788</v>
      </c>
      <c r="C48" s="64">
        <v>86</v>
      </c>
      <c r="D48" s="97" t="s">
        <v>387</v>
      </c>
      <c r="E48" s="66" t="s">
        <v>959</v>
      </c>
      <c r="F48" s="99" t="s">
        <v>1018</v>
      </c>
      <c r="G48" s="99" t="s">
        <v>1019</v>
      </c>
      <c r="H48" s="67" t="s">
        <v>74</v>
      </c>
      <c r="I48" s="68" t="s">
        <v>14</v>
      </c>
      <c r="J48" s="69" t="s">
        <v>76</v>
      </c>
      <c r="K48" s="66" t="s">
        <v>386</v>
      </c>
      <c r="L48" s="54" t="s">
        <v>78</v>
      </c>
      <c r="M48" s="71">
        <v>3595.8</v>
      </c>
      <c r="N48" s="72">
        <v>260</v>
      </c>
      <c r="O48" s="71"/>
      <c r="P48" s="71"/>
      <c r="Q48" s="140">
        <v>347.02</v>
      </c>
      <c r="R48" s="71">
        <v>1936.2</v>
      </c>
      <c r="S48" s="71">
        <v>900</v>
      </c>
      <c r="T48" s="71"/>
      <c r="U48" s="72">
        <v>140</v>
      </c>
      <c r="V48" s="71"/>
      <c r="W48" s="72">
        <v>586.52</v>
      </c>
      <c r="X48" s="71"/>
      <c r="Y48" s="71">
        <v>400</v>
      </c>
      <c r="Z48" s="71">
        <v>300</v>
      </c>
      <c r="AA48" s="72">
        <v>300</v>
      </c>
      <c r="AB48" s="72">
        <f t="shared" si="12"/>
        <v>6832</v>
      </c>
      <c r="AC48" s="72">
        <f t="shared" si="1"/>
        <v>347.02</v>
      </c>
      <c r="AD48" s="72"/>
      <c r="AE48" s="72">
        <f t="shared" si="3"/>
        <v>7179.02</v>
      </c>
      <c r="AF48" s="72">
        <f t="shared" si="9"/>
        <v>81984</v>
      </c>
      <c r="AG48" s="72">
        <f t="shared" si="4"/>
        <v>4164.24</v>
      </c>
      <c r="AH48" s="72">
        <f t="shared" si="5"/>
        <v>0</v>
      </c>
      <c r="AI48" s="72">
        <f t="shared" si="10"/>
        <v>86148.24</v>
      </c>
      <c r="AJ48" s="72">
        <f t="shared" si="6"/>
        <v>400</v>
      </c>
      <c r="AK48" s="72">
        <f t="shared" si="7"/>
        <v>600</v>
      </c>
      <c r="AL48" s="72"/>
      <c r="AM48" s="72">
        <f t="shared" si="8"/>
        <v>87148.24</v>
      </c>
      <c r="AN48" s="72"/>
    </row>
    <row r="49" spans="1:40" s="21" customFormat="1" ht="15" customHeight="1" x14ac:dyDescent="0.2">
      <c r="A49" s="70" t="s">
        <v>73</v>
      </c>
      <c r="B49" s="78" t="s">
        <v>789</v>
      </c>
      <c r="C49" s="64">
        <v>87</v>
      </c>
      <c r="D49" s="65" t="s">
        <v>389</v>
      </c>
      <c r="E49" s="66" t="s">
        <v>959</v>
      </c>
      <c r="F49" s="99" t="s">
        <v>1018</v>
      </c>
      <c r="G49" s="99" t="s">
        <v>1019</v>
      </c>
      <c r="H49" s="67" t="s">
        <v>74</v>
      </c>
      <c r="I49" s="68" t="s">
        <v>14</v>
      </c>
      <c r="J49" s="69" t="s">
        <v>76</v>
      </c>
      <c r="K49" s="66" t="s">
        <v>388</v>
      </c>
      <c r="L49" s="54" t="s">
        <v>79</v>
      </c>
      <c r="M49" s="71">
        <v>3595.8</v>
      </c>
      <c r="N49" s="72"/>
      <c r="O49" s="71"/>
      <c r="P49" s="71"/>
      <c r="Q49" s="140">
        <v>323.62</v>
      </c>
      <c r="R49" s="71">
        <v>1936.2</v>
      </c>
      <c r="S49" s="71"/>
      <c r="T49" s="71"/>
      <c r="U49" s="72"/>
      <c r="V49" s="71"/>
      <c r="W49" s="72">
        <v>839.73</v>
      </c>
      <c r="X49" s="71"/>
      <c r="Y49" s="71">
        <v>400</v>
      </c>
      <c r="Z49" s="71">
        <v>300</v>
      </c>
      <c r="AA49" s="72">
        <v>300</v>
      </c>
      <c r="AB49" s="72">
        <f t="shared" si="12"/>
        <v>5532</v>
      </c>
      <c r="AC49" s="72">
        <f t="shared" si="1"/>
        <v>323.62</v>
      </c>
      <c r="AD49" s="72"/>
      <c r="AE49" s="72">
        <f t="shared" si="3"/>
        <v>5855.62</v>
      </c>
      <c r="AF49" s="72">
        <f t="shared" si="9"/>
        <v>66384</v>
      </c>
      <c r="AG49" s="72">
        <f t="shared" si="4"/>
        <v>3883.44</v>
      </c>
      <c r="AH49" s="72">
        <f t="shared" si="5"/>
        <v>0</v>
      </c>
      <c r="AI49" s="72">
        <f t="shared" si="10"/>
        <v>70267.44</v>
      </c>
      <c r="AJ49" s="72">
        <f t="shared" si="6"/>
        <v>400</v>
      </c>
      <c r="AK49" s="72">
        <f t="shared" si="7"/>
        <v>600</v>
      </c>
      <c r="AL49" s="72"/>
      <c r="AM49" s="72">
        <f t="shared" si="8"/>
        <v>71267.44</v>
      </c>
      <c r="AN49" s="72"/>
    </row>
    <row r="50" spans="1:40" s="21" customFormat="1" ht="15" customHeight="1" x14ac:dyDescent="0.2">
      <c r="A50" s="70" t="s">
        <v>73</v>
      </c>
      <c r="B50" s="76" t="s">
        <v>790</v>
      </c>
      <c r="C50" s="64">
        <v>88</v>
      </c>
      <c r="D50" s="97" t="s">
        <v>391</v>
      </c>
      <c r="E50" s="66" t="s">
        <v>959</v>
      </c>
      <c r="F50" s="99" t="s">
        <v>1018</v>
      </c>
      <c r="G50" s="99" t="s">
        <v>1019</v>
      </c>
      <c r="H50" s="67" t="s">
        <v>74</v>
      </c>
      <c r="I50" s="68" t="s">
        <v>14</v>
      </c>
      <c r="J50" s="69" t="s">
        <v>76</v>
      </c>
      <c r="K50" s="66" t="s">
        <v>390</v>
      </c>
      <c r="L50" s="54" t="s">
        <v>80</v>
      </c>
      <c r="M50" s="71">
        <v>3595.8</v>
      </c>
      <c r="N50" s="72"/>
      <c r="O50" s="71"/>
      <c r="P50" s="71"/>
      <c r="Q50" s="140">
        <v>323.62</v>
      </c>
      <c r="R50" s="71">
        <v>1936.2</v>
      </c>
      <c r="S50" s="71"/>
      <c r="T50" s="71"/>
      <c r="U50" s="72"/>
      <c r="V50" s="71"/>
      <c r="W50" s="72">
        <v>821.12</v>
      </c>
      <c r="X50" s="71"/>
      <c r="Y50" s="71">
        <v>400</v>
      </c>
      <c r="Z50" s="71">
        <v>300</v>
      </c>
      <c r="AA50" s="72">
        <v>300</v>
      </c>
      <c r="AB50" s="72">
        <f t="shared" si="12"/>
        <v>5532</v>
      </c>
      <c r="AC50" s="72">
        <f t="shared" si="1"/>
        <v>323.62</v>
      </c>
      <c r="AD50" s="72"/>
      <c r="AE50" s="72">
        <f t="shared" si="3"/>
        <v>5855.62</v>
      </c>
      <c r="AF50" s="72">
        <f t="shared" si="9"/>
        <v>66384</v>
      </c>
      <c r="AG50" s="72">
        <f t="shared" si="4"/>
        <v>3883.44</v>
      </c>
      <c r="AH50" s="72">
        <f t="shared" si="5"/>
        <v>0</v>
      </c>
      <c r="AI50" s="72">
        <f t="shared" si="10"/>
        <v>70267.44</v>
      </c>
      <c r="AJ50" s="72">
        <f t="shared" si="6"/>
        <v>400</v>
      </c>
      <c r="AK50" s="72">
        <f t="shared" si="7"/>
        <v>600</v>
      </c>
      <c r="AL50" s="72"/>
      <c r="AM50" s="72">
        <f t="shared" si="8"/>
        <v>71267.44</v>
      </c>
      <c r="AN50" s="72"/>
    </row>
    <row r="51" spans="1:40" s="21" customFormat="1" ht="15" customHeight="1" x14ac:dyDescent="0.2">
      <c r="A51" s="70" t="s">
        <v>73</v>
      </c>
      <c r="B51" s="76" t="s">
        <v>791</v>
      </c>
      <c r="C51" s="64">
        <v>89</v>
      </c>
      <c r="D51" s="65" t="s">
        <v>393</v>
      </c>
      <c r="E51" s="66" t="s">
        <v>959</v>
      </c>
      <c r="F51" s="99" t="s">
        <v>1018</v>
      </c>
      <c r="G51" s="99" t="s">
        <v>1019</v>
      </c>
      <c r="H51" s="67" t="s">
        <v>74</v>
      </c>
      <c r="I51" s="68" t="s">
        <v>14</v>
      </c>
      <c r="J51" s="69" t="s">
        <v>76</v>
      </c>
      <c r="K51" s="66" t="s">
        <v>392</v>
      </c>
      <c r="L51" s="54" t="s">
        <v>81</v>
      </c>
      <c r="M51" s="71">
        <v>3595.8</v>
      </c>
      <c r="N51" s="72"/>
      <c r="O51" s="71"/>
      <c r="P51" s="71"/>
      <c r="Q51" s="140">
        <v>323.62</v>
      </c>
      <c r="R51" s="71">
        <v>1936.2</v>
      </c>
      <c r="S51" s="71">
        <v>900</v>
      </c>
      <c r="T51" s="71"/>
      <c r="U51" s="72"/>
      <c r="V51" s="71"/>
      <c r="W51" s="72"/>
      <c r="X51" s="71"/>
      <c r="Y51" s="71">
        <v>400</v>
      </c>
      <c r="Z51" s="71">
        <v>300</v>
      </c>
      <c r="AA51" s="72">
        <v>300</v>
      </c>
      <c r="AB51" s="72">
        <f t="shared" si="12"/>
        <v>6432</v>
      </c>
      <c r="AC51" s="72">
        <f t="shared" si="1"/>
        <v>323.62</v>
      </c>
      <c r="AD51" s="72"/>
      <c r="AE51" s="72">
        <f t="shared" si="3"/>
        <v>6755.62</v>
      </c>
      <c r="AF51" s="72">
        <f t="shared" si="9"/>
        <v>77184</v>
      </c>
      <c r="AG51" s="72">
        <f t="shared" si="4"/>
        <v>3883.44</v>
      </c>
      <c r="AH51" s="72">
        <f t="shared" si="5"/>
        <v>0</v>
      </c>
      <c r="AI51" s="72">
        <f t="shared" si="10"/>
        <v>81067.44</v>
      </c>
      <c r="AJ51" s="72">
        <f t="shared" si="6"/>
        <v>400</v>
      </c>
      <c r="AK51" s="72">
        <f t="shared" si="7"/>
        <v>600</v>
      </c>
      <c r="AL51" s="72"/>
      <c r="AM51" s="72">
        <f t="shared" si="8"/>
        <v>82067.44</v>
      </c>
      <c r="AN51" s="72"/>
    </row>
    <row r="52" spans="1:40" s="21" customFormat="1" ht="15" customHeight="1" x14ac:dyDescent="0.2">
      <c r="A52" s="70" t="s">
        <v>73</v>
      </c>
      <c r="B52" s="78" t="s">
        <v>792</v>
      </c>
      <c r="C52" s="64">
        <v>91</v>
      </c>
      <c r="D52" s="97" t="s">
        <v>395</v>
      </c>
      <c r="E52" s="66" t="s">
        <v>959</v>
      </c>
      <c r="F52" s="94" t="s">
        <v>1018</v>
      </c>
      <c r="G52" s="94" t="s">
        <v>1019</v>
      </c>
      <c r="H52" s="67" t="s">
        <v>60</v>
      </c>
      <c r="I52" s="68" t="s">
        <v>14</v>
      </c>
      <c r="J52" s="69" t="s">
        <v>62</v>
      </c>
      <c r="K52" s="66" t="s">
        <v>394</v>
      </c>
      <c r="L52" s="54" t="s">
        <v>82</v>
      </c>
      <c r="M52" s="71">
        <v>2173.6</v>
      </c>
      <c r="N52" s="72"/>
      <c r="O52" s="71"/>
      <c r="P52" s="71"/>
      <c r="Q52" s="140">
        <v>195.62</v>
      </c>
      <c r="R52" s="71">
        <v>1170.4000000000001</v>
      </c>
      <c r="S52" s="71"/>
      <c r="T52" s="71"/>
      <c r="U52" s="72"/>
      <c r="V52" s="71"/>
      <c r="W52" s="72">
        <f>116.87*5</f>
        <v>584.35</v>
      </c>
      <c r="X52" s="71"/>
      <c r="Y52" s="71">
        <v>400</v>
      </c>
      <c r="Z52" s="71">
        <v>300</v>
      </c>
      <c r="AA52" s="72">
        <v>300</v>
      </c>
      <c r="AB52" s="72">
        <f t="shared" si="12"/>
        <v>3344</v>
      </c>
      <c r="AC52" s="72">
        <f t="shared" si="1"/>
        <v>195.62</v>
      </c>
      <c r="AD52" s="72"/>
      <c r="AE52" s="72">
        <f t="shared" si="3"/>
        <v>3539.62</v>
      </c>
      <c r="AF52" s="72">
        <f t="shared" si="9"/>
        <v>40128</v>
      </c>
      <c r="AG52" s="72">
        <f t="shared" si="4"/>
        <v>2347.44</v>
      </c>
      <c r="AH52" s="72">
        <f t="shared" si="5"/>
        <v>0</v>
      </c>
      <c r="AI52" s="72">
        <f t="shared" si="10"/>
        <v>42475.44</v>
      </c>
      <c r="AJ52" s="72">
        <f t="shared" si="6"/>
        <v>400</v>
      </c>
      <c r="AK52" s="72">
        <f t="shared" si="7"/>
        <v>600</v>
      </c>
      <c r="AL52" s="72"/>
      <c r="AM52" s="72">
        <f t="shared" si="8"/>
        <v>43475.44</v>
      </c>
      <c r="AN52" s="72"/>
    </row>
    <row r="53" spans="1:40" s="21" customFormat="1" ht="15" customHeight="1" x14ac:dyDescent="0.2">
      <c r="A53" s="70" t="s">
        <v>73</v>
      </c>
      <c r="B53" s="78" t="s">
        <v>793</v>
      </c>
      <c r="C53" s="64">
        <v>92</v>
      </c>
      <c r="D53" s="97" t="s">
        <v>397</v>
      </c>
      <c r="E53" s="66" t="s">
        <v>959</v>
      </c>
      <c r="F53" s="94" t="s">
        <v>1018</v>
      </c>
      <c r="G53" s="94" t="s">
        <v>1019</v>
      </c>
      <c r="H53" s="67" t="s">
        <v>60</v>
      </c>
      <c r="I53" s="68" t="s">
        <v>14</v>
      </c>
      <c r="J53" s="69" t="s">
        <v>62</v>
      </c>
      <c r="K53" s="66" t="s">
        <v>396</v>
      </c>
      <c r="L53" s="54" t="s">
        <v>83</v>
      </c>
      <c r="M53" s="71">
        <v>2173.6</v>
      </c>
      <c r="N53" s="72"/>
      <c r="O53" s="71"/>
      <c r="P53" s="71"/>
      <c r="Q53" s="140">
        <v>195.62</v>
      </c>
      <c r="R53" s="71">
        <v>1170.4000000000001</v>
      </c>
      <c r="S53" s="71">
        <v>450</v>
      </c>
      <c r="T53" s="71"/>
      <c r="U53" s="72"/>
      <c r="V53" s="71"/>
      <c r="W53" s="72">
        <f>116.87*5</f>
        <v>584.35</v>
      </c>
      <c r="X53" s="71"/>
      <c r="Y53" s="71">
        <v>400</v>
      </c>
      <c r="Z53" s="71">
        <v>300</v>
      </c>
      <c r="AA53" s="72">
        <v>300</v>
      </c>
      <c r="AB53" s="72">
        <f t="shared" si="12"/>
        <v>3794</v>
      </c>
      <c r="AC53" s="72">
        <f t="shared" si="1"/>
        <v>195.62</v>
      </c>
      <c r="AD53" s="72"/>
      <c r="AE53" s="72">
        <f t="shared" si="3"/>
        <v>3989.62</v>
      </c>
      <c r="AF53" s="72">
        <f t="shared" si="9"/>
        <v>45528</v>
      </c>
      <c r="AG53" s="72">
        <f t="shared" si="4"/>
        <v>2347.44</v>
      </c>
      <c r="AH53" s="72">
        <f t="shared" si="5"/>
        <v>0</v>
      </c>
      <c r="AI53" s="72">
        <f t="shared" si="10"/>
        <v>47875.44</v>
      </c>
      <c r="AJ53" s="72">
        <f t="shared" si="6"/>
        <v>400</v>
      </c>
      <c r="AK53" s="72">
        <f t="shared" si="7"/>
        <v>600</v>
      </c>
      <c r="AL53" s="72"/>
      <c r="AM53" s="72">
        <f t="shared" si="8"/>
        <v>48875.44</v>
      </c>
      <c r="AN53" s="72"/>
    </row>
    <row r="54" spans="1:40" s="21" customFormat="1" ht="15" customHeight="1" x14ac:dyDescent="0.2">
      <c r="A54" s="70" t="s">
        <v>73</v>
      </c>
      <c r="B54" s="76" t="s">
        <v>794</v>
      </c>
      <c r="C54" s="64">
        <v>93</v>
      </c>
      <c r="D54" s="97" t="s">
        <v>399</v>
      </c>
      <c r="E54" s="66" t="s">
        <v>959</v>
      </c>
      <c r="F54" s="94" t="s">
        <v>1018</v>
      </c>
      <c r="G54" s="94" t="s">
        <v>1019</v>
      </c>
      <c r="H54" s="67" t="s">
        <v>60</v>
      </c>
      <c r="I54" s="68" t="s">
        <v>14</v>
      </c>
      <c r="J54" s="69" t="s">
        <v>62</v>
      </c>
      <c r="K54" s="66" t="s">
        <v>398</v>
      </c>
      <c r="L54" s="54" t="s">
        <v>84</v>
      </c>
      <c r="M54" s="71">
        <v>2173.6</v>
      </c>
      <c r="N54" s="72"/>
      <c r="O54" s="71"/>
      <c r="P54" s="71"/>
      <c r="Q54" s="140">
        <v>195.62</v>
      </c>
      <c r="R54" s="71">
        <v>1170.4000000000001</v>
      </c>
      <c r="S54" s="71">
        <v>450</v>
      </c>
      <c r="T54" s="71">
        <v>300</v>
      </c>
      <c r="U54" s="72"/>
      <c r="V54" s="71"/>
      <c r="W54" s="72">
        <f>116.87*5</f>
        <v>584.35</v>
      </c>
      <c r="X54" s="71"/>
      <c r="Y54" s="71">
        <v>400</v>
      </c>
      <c r="Z54" s="71">
        <v>300</v>
      </c>
      <c r="AA54" s="72">
        <v>300</v>
      </c>
      <c r="AB54" s="72">
        <f t="shared" si="12"/>
        <v>4094</v>
      </c>
      <c r="AC54" s="72">
        <f t="shared" si="1"/>
        <v>195.62</v>
      </c>
      <c r="AD54" s="72"/>
      <c r="AE54" s="72">
        <f t="shared" si="3"/>
        <v>4289.62</v>
      </c>
      <c r="AF54" s="72">
        <f t="shared" si="9"/>
        <v>49128</v>
      </c>
      <c r="AG54" s="72">
        <f t="shared" si="4"/>
        <v>2347.44</v>
      </c>
      <c r="AH54" s="72">
        <f t="shared" si="5"/>
        <v>0</v>
      </c>
      <c r="AI54" s="72">
        <f t="shared" si="10"/>
        <v>51475.44</v>
      </c>
      <c r="AJ54" s="72">
        <f t="shared" si="6"/>
        <v>400</v>
      </c>
      <c r="AK54" s="72">
        <f t="shared" si="7"/>
        <v>600</v>
      </c>
      <c r="AL54" s="72"/>
      <c r="AM54" s="72">
        <f t="shared" si="8"/>
        <v>52475.44</v>
      </c>
      <c r="AN54" s="72"/>
    </row>
    <row r="55" spans="1:40" s="21" customFormat="1" ht="15" customHeight="1" x14ac:dyDescent="0.2">
      <c r="A55" s="70" t="s">
        <v>73</v>
      </c>
      <c r="B55" s="76" t="s">
        <v>795</v>
      </c>
      <c r="C55" s="64">
        <v>94</v>
      </c>
      <c r="D55" s="65" t="s">
        <v>401</v>
      </c>
      <c r="E55" s="66" t="s">
        <v>959</v>
      </c>
      <c r="F55" s="94" t="s">
        <v>1018</v>
      </c>
      <c r="G55" s="94" t="s">
        <v>1019</v>
      </c>
      <c r="H55" s="67" t="s">
        <v>60</v>
      </c>
      <c r="I55" s="68" t="s">
        <v>14</v>
      </c>
      <c r="J55" s="69" t="s">
        <v>62</v>
      </c>
      <c r="K55" s="66" t="s">
        <v>400</v>
      </c>
      <c r="L55" s="54" t="s">
        <v>85</v>
      </c>
      <c r="M55" s="71">
        <v>2173.6</v>
      </c>
      <c r="N55" s="72"/>
      <c r="O55" s="71"/>
      <c r="P55" s="71"/>
      <c r="Q55" s="140">
        <v>195.62</v>
      </c>
      <c r="R55" s="71">
        <v>1170.4000000000001</v>
      </c>
      <c r="S55" s="71"/>
      <c r="T55" s="71">
        <v>300</v>
      </c>
      <c r="U55" s="72"/>
      <c r="V55" s="71"/>
      <c r="W55" s="72">
        <f>116.87*5</f>
        <v>584.35</v>
      </c>
      <c r="X55" s="71"/>
      <c r="Y55" s="71">
        <v>400</v>
      </c>
      <c r="Z55" s="71">
        <v>300</v>
      </c>
      <c r="AA55" s="72">
        <v>300</v>
      </c>
      <c r="AB55" s="72">
        <f t="shared" si="12"/>
        <v>3644</v>
      </c>
      <c r="AC55" s="72">
        <f t="shared" si="1"/>
        <v>195.62</v>
      </c>
      <c r="AD55" s="72"/>
      <c r="AE55" s="72">
        <f t="shared" si="3"/>
        <v>3839.62</v>
      </c>
      <c r="AF55" s="72">
        <f t="shared" si="9"/>
        <v>43728</v>
      </c>
      <c r="AG55" s="72">
        <f t="shared" si="4"/>
        <v>2347.44</v>
      </c>
      <c r="AH55" s="72">
        <f t="shared" si="5"/>
        <v>0</v>
      </c>
      <c r="AI55" s="72">
        <f t="shared" si="10"/>
        <v>46075.44</v>
      </c>
      <c r="AJ55" s="72">
        <f t="shared" si="6"/>
        <v>400</v>
      </c>
      <c r="AK55" s="72">
        <f t="shared" si="7"/>
        <v>600</v>
      </c>
      <c r="AL55" s="72"/>
      <c r="AM55" s="72">
        <f t="shared" si="8"/>
        <v>47075.44</v>
      </c>
      <c r="AN55" s="72"/>
    </row>
    <row r="56" spans="1:40" s="21" customFormat="1" ht="15" customHeight="1" x14ac:dyDescent="0.2">
      <c r="A56" s="70" t="s">
        <v>73</v>
      </c>
      <c r="B56" s="78" t="s">
        <v>796</v>
      </c>
      <c r="C56" s="64">
        <v>95</v>
      </c>
      <c r="D56" s="65" t="s">
        <v>403</v>
      </c>
      <c r="E56" s="66" t="s">
        <v>959</v>
      </c>
      <c r="F56" s="99" t="s">
        <v>1018</v>
      </c>
      <c r="G56" s="99" t="s">
        <v>1019</v>
      </c>
      <c r="H56" s="67" t="s">
        <v>86</v>
      </c>
      <c r="I56" s="68" t="s">
        <v>14</v>
      </c>
      <c r="J56" s="69" t="s">
        <v>88</v>
      </c>
      <c r="K56" s="66" t="s">
        <v>402</v>
      </c>
      <c r="L56" s="54" t="s">
        <v>87</v>
      </c>
      <c r="M56" s="71">
        <v>2173.6</v>
      </c>
      <c r="N56" s="72"/>
      <c r="O56" s="71"/>
      <c r="P56" s="71"/>
      <c r="Q56" s="140">
        <v>195.62</v>
      </c>
      <c r="R56" s="71">
        <v>1170.4000000000001</v>
      </c>
      <c r="S56" s="71">
        <v>450</v>
      </c>
      <c r="T56" s="71">
        <v>300</v>
      </c>
      <c r="U56" s="72"/>
      <c r="V56" s="71"/>
      <c r="W56" s="72">
        <v>818.08</v>
      </c>
      <c r="X56" s="71"/>
      <c r="Y56" s="71">
        <v>400</v>
      </c>
      <c r="Z56" s="71">
        <v>300</v>
      </c>
      <c r="AA56" s="72">
        <v>300</v>
      </c>
      <c r="AB56" s="72">
        <f t="shared" si="12"/>
        <v>4094</v>
      </c>
      <c r="AC56" s="72">
        <f t="shared" si="1"/>
        <v>195.62</v>
      </c>
      <c r="AD56" s="72"/>
      <c r="AE56" s="72">
        <f t="shared" si="3"/>
        <v>4289.62</v>
      </c>
      <c r="AF56" s="72">
        <f t="shared" si="9"/>
        <v>49128</v>
      </c>
      <c r="AG56" s="72">
        <f t="shared" si="4"/>
        <v>2347.44</v>
      </c>
      <c r="AH56" s="72">
        <f t="shared" si="5"/>
        <v>0</v>
      </c>
      <c r="AI56" s="72">
        <f t="shared" si="10"/>
        <v>51475.44</v>
      </c>
      <c r="AJ56" s="72">
        <f t="shared" si="6"/>
        <v>400</v>
      </c>
      <c r="AK56" s="72">
        <f t="shared" si="7"/>
        <v>600</v>
      </c>
      <c r="AL56" s="72"/>
      <c r="AM56" s="72">
        <f t="shared" si="8"/>
        <v>52475.44</v>
      </c>
      <c r="AN56" s="72"/>
    </row>
    <row r="57" spans="1:40" s="21" customFormat="1" ht="15" customHeight="1" x14ac:dyDescent="0.2">
      <c r="A57" s="70" t="s">
        <v>73</v>
      </c>
      <c r="B57" s="78" t="s">
        <v>797</v>
      </c>
      <c r="C57" s="64">
        <v>96</v>
      </c>
      <c r="D57" s="65" t="s">
        <v>405</v>
      </c>
      <c r="E57" s="66" t="s">
        <v>959</v>
      </c>
      <c r="F57" s="99" t="s">
        <v>1018</v>
      </c>
      <c r="G57" s="99" t="s">
        <v>1019</v>
      </c>
      <c r="H57" s="67" t="s">
        <v>86</v>
      </c>
      <c r="I57" s="68" t="s">
        <v>14</v>
      </c>
      <c r="J57" s="69" t="s">
        <v>88</v>
      </c>
      <c r="K57" s="66" t="s">
        <v>404</v>
      </c>
      <c r="L57" s="54" t="s">
        <v>89</v>
      </c>
      <c r="M57" s="71">
        <v>2173.6</v>
      </c>
      <c r="N57" s="72"/>
      <c r="O57" s="71"/>
      <c r="P57" s="71"/>
      <c r="Q57" s="140">
        <v>195.62</v>
      </c>
      <c r="R57" s="71">
        <v>1170.4000000000001</v>
      </c>
      <c r="S57" s="71"/>
      <c r="T57" s="71">
        <v>300</v>
      </c>
      <c r="U57" s="72"/>
      <c r="V57" s="71"/>
      <c r="W57" s="72">
        <v>818.08</v>
      </c>
      <c r="X57" s="71"/>
      <c r="Y57" s="71">
        <v>400</v>
      </c>
      <c r="Z57" s="71">
        <v>300</v>
      </c>
      <c r="AA57" s="72">
        <v>300</v>
      </c>
      <c r="AB57" s="72">
        <f t="shared" si="12"/>
        <v>3644</v>
      </c>
      <c r="AC57" s="72">
        <f t="shared" si="1"/>
        <v>195.62</v>
      </c>
      <c r="AD57" s="72"/>
      <c r="AE57" s="72">
        <f t="shared" si="3"/>
        <v>3839.62</v>
      </c>
      <c r="AF57" s="72">
        <f t="shared" si="9"/>
        <v>43728</v>
      </c>
      <c r="AG57" s="72">
        <f t="shared" si="4"/>
        <v>2347.44</v>
      </c>
      <c r="AH57" s="72">
        <f t="shared" si="5"/>
        <v>0</v>
      </c>
      <c r="AI57" s="72">
        <f t="shared" si="10"/>
        <v>46075.44</v>
      </c>
      <c r="AJ57" s="72">
        <f t="shared" si="6"/>
        <v>400</v>
      </c>
      <c r="AK57" s="72">
        <f t="shared" si="7"/>
        <v>600</v>
      </c>
      <c r="AL57" s="72"/>
      <c r="AM57" s="72">
        <f t="shared" si="8"/>
        <v>47075.44</v>
      </c>
      <c r="AN57" s="72"/>
    </row>
    <row r="58" spans="1:40" s="21" customFormat="1" ht="15" customHeight="1" x14ac:dyDescent="0.2">
      <c r="A58" s="70" t="s">
        <v>73</v>
      </c>
      <c r="B58" s="76" t="s">
        <v>798</v>
      </c>
      <c r="C58" s="64">
        <v>97</v>
      </c>
      <c r="D58" s="65" t="s">
        <v>407</v>
      </c>
      <c r="E58" s="66" t="s">
        <v>959</v>
      </c>
      <c r="F58" s="99" t="s">
        <v>1018</v>
      </c>
      <c r="G58" s="99" t="s">
        <v>1019</v>
      </c>
      <c r="H58" s="67" t="s">
        <v>86</v>
      </c>
      <c r="I58" s="68" t="s">
        <v>14</v>
      </c>
      <c r="J58" s="69" t="s">
        <v>88</v>
      </c>
      <c r="K58" s="66" t="s">
        <v>406</v>
      </c>
      <c r="L58" s="54" t="s">
        <v>90</v>
      </c>
      <c r="M58" s="71">
        <v>2173.6</v>
      </c>
      <c r="N58" s="72"/>
      <c r="O58" s="71"/>
      <c r="P58" s="71"/>
      <c r="Q58" s="140">
        <v>195.62</v>
      </c>
      <c r="R58" s="71">
        <v>1170.4000000000001</v>
      </c>
      <c r="S58" s="71"/>
      <c r="T58" s="71"/>
      <c r="U58" s="72"/>
      <c r="V58" s="71"/>
      <c r="W58" s="72">
        <v>818.08</v>
      </c>
      <c r="X58" s="71"/>
      <c r="Y58" s="71">
        <v>400</v>
      </c>
      <c r="Z58" s="71">
        <v>300</v>
      </c>
      <c r="AA58" s="72">
        <v>300</v>
      </c>
      <c r="AB58" s="72">
        <f t="shared" si="12"/>
        <v>3344</v>
      </c>
      <c r="AC58" s="72">
        <f t="shared" si="1"/>
        <v>195.62</v>
      </c>
      <c r="AD58" s="72"/>
      <c r="AE58" s="72">
        <f t="shared" si="3"/>
        <v>3539.62</v>
      </c>
      <c r="AF58" s="72">
        <f t="shared" si="9"/>
        <v>40128</v>
      </c>
      <c r="AG58" s="72">
        <f t="shared" si="4"/>
        <v>2347.44</v>
      </c>
      <c r="AH58" s="72">
        <f t="shared" si="5"/>
        <v>0</v>
      </c>
      <c r="AI58" s="72">
        <f t="shared" si="10"/>
        <v>42475.44</v>
      </c>
      <c r="AJ58" s="72">
        <f t="shared" si="6"/>
        <v>400</v>
      </c>
      <c r="AK58" s="72">
        <f t="shared" si="7"/>
        <v>600</v>
      </c>
      <c r="AL58" s="72"/>
      <c r="AM58" s="72">
        <f t="shared" si="8"/>
        <v>43475.44</v>
      </c>
      <c r="AN58" s="72"/>
    </row>
    <row r="59" spans="1:40" s="21" customFormat="1" ht="15" customHeight="1" x14ac:dyDescent="0.2">
      <c r="A59" s="70" t="s">
        <v>73</v>
      </c>
      <c r="B59" s="76" t="s">
        <v>799</v>
      </c>
      <c r="C59" s="64">
        <v>100</v>
      </c>
      <c r="D59" s="97" t="s">
        <v>409</v>
      </c>
      <c r="E59" s="66" t="s">
        <v>959</v>
      </c>
      <c r="F59" s="94" t="s">
        <v>1028</v>
      </c>
      <c r="G59" s="94" t="s">
        <v>1021</v>
      </c>
      <c r="H59" s="67" t="s">
        <v>91</v>
      </c>
      <c r="I59" s="68" t="s">
        <v>12</v>
      </c>
      <c r="J59" s="69" t="s">
        <v>36</v>
      </c>
      <c r="K59" s="66" t="s">
        <v>408</v>
      </c>
      <c r="L59" s="54" t="s">
        <v>92</v>
      </c>
      <c r="M59" s="71">
        <v>1344.2</v>
      </c>
      <c r="N59" s="72"/>
      <c r="O59" s="71"/>
      <c r="P59" s="71"/>
      <c r="Q59" s="140">
        <v>120.98</v>
      </c>
      <c r="R59" s="71">
        <v>723.8</v>
      </c>
      <c r="S59" s="71"/>
      <c r="T59" s="71"/>
      <c r="U59" s="72"/>
      <c r="V59" s="71">
        <v>158</v>
      </c>
      <c r="W59" s="72">
        <f t="shared" ref="W59:W66" si="13">47.56*6</f>
        <v>285.36</v>
      </c>
      <c r="X59" s="71"/>
      <c r="Y59" s="71">
        <v>400</v>
      </c>
      <c r="Z59" s="71">
        <v>300</v>
      </c>
      <c r="AA59" s="72">
        <v>300</v>
      </c>
      <c r="AB59" s="72">
        <f t="shared" si="12"/>
        <v>2226</v>
      </c>
      <c r="AC59" s="72">
        <f t="shared" si="1"/>
        <v>120.98</v>
      </c>
      <c r="AD59" s="72"/>
      <c r="AE59" s="72">
        <f t="shared" si="3"/>
        <v>2346.98</v>
      </c>
      <c r="AF59" s="72">
        <f t="shared" si="9"/>
        <v>26712</v>
      </c>
      <c r="AG59" s="72">
        <f t="shared" si="4"/>
        <v>1451.76</v>
      </c>
      <c r="AH59" s="72">
        <f t="shared" si="5"/>
        <v>0</v>
      </c>
      <c r="AI59" s="72">
        <f t="shared" si="10"/>
        <v>28163.759999999998</v>
      </c>
      <c r="AJ59" s="72">
        <f t="shared" si="6"/>
        <v>400</v>
      </c>
      <c r="AK59" s="72">
        <f t="shared" si="7"/>
        <v>600</v>
      </c>
      <c r="AL59" s="72"/>
      <c r="AM59" s="72">
        <f t="shared" si="8"/>
        <v>29163.759999999998</v>
      </c>
      <c r="AN59" s="72"/>
    </row>
    <row r="60" spans="1:40" s="21" customFormat="1" ht="15" customHeight="1" x14ac:dyDescent="0.2">
      <c r="A60" s="70" t="s">
        <v>73</v>
      </c>
      <c r="B60" s="78" t="s">
        <v>800</v>
      </c>
      <c r="C60" s="64">
        <v>101</v>
      </c>
      <c r="D60" s="65" t="s">
        <v>411</v>
      </c>
      <c r="E60" s="66" t="s">
        <v>959</v>
      </c>
      <c r="F60" s="94" t="s">
        <v>1028</v>
      </c>
      <c r="G60" s="94" t="s">
        <v>1021</v>
      </c>
      <c r="H60" s="67" t="s">
        <v>91</v>
      </c>
      <c r="I60" s="68" t="s">
        <v>12</v>
      </c>
      <c r="J60" s="69" t="s">
        <v>36</v>
      </c>
      <c r="K60" s="66" t="s">
        <v>410</v>
      </c>
      <c r="L60" s="54" t="s">
        <v>93</v>
      </c>
      <c r="M60" s="71">
        <v>1344.2</v>
      </c>
      <c r="N60" s="72"/>
      <c r="O60" s="71"/>
      <c r="P60" s="71"/>
      <c r="Q60" s="140">
        <v>120.98</v>
      </c>
      <c r="R60" s="71">
        <v>723.8</v>
      </c>
      <c r="S60" s="71"/>
      <c r="T60" s="71"/>
      <c r="U60" s="72"/>
      <c r="V60" s="71">
        <v>158</v>
      </c>
      <c r="W60" s="72">
        <f t="shared" si="13"/>
        <v>285.36</v>
      </c>
      <c r="X60" s="71"/>
      <c r="Y60" s="71">
        <v>400</v>
      </c>
      <c r="Z60" s="71">
        <v>300</v>
      </c>
      <c r="AA60" s="72">
        <v>300</v>
      </c>
      <c r="AB60" s="72">
        <f t="shared" si="12"/>
        <v>2226</v>
      </c>
      <c r="AC60" s="72">
        <f t="shared" si="1"/>
        <v>120.98</v>
      </c>
      <c r="AD60" s="72"/>
      <c r="AE60" s="72">
        <f t="shared" si="3"/>
        <v>2346.98</v>
      </c>
      <c r="AF60" s="72">
        <f t="shared" si="9"/>
        <v>26712</v>
      </c>
      <c r="AG60" s="72">
        <f t="shared" si="4"/>
        <v>1451.76</v>
      </c>
      <c r="AH60" s="72">
        <f t="shared" si="5"/>
        <v>0</v>
      </c>
      <c r="AI60" s="72">
        <f t="shared" si="10"/>
        <v>28163.759999999998</v>
      </c>
      <c r="AJ60" s="72">
        <f t="shared" si="6"/>
        <v>400</v>
      </c>
      <c r="AK60" s="72">
        <f t="shared" si="7"/>
        <v>600</v>
      </c>
      <c r="AL60" s="72"/>
      <c r="AM60" s="72">
        <f t="shared" si="8"/>
        <v>29163.759999999998</v>
      </c>
      <c r="AN60" s="72"/>
    </row>
    <row r="61" spans="1:40" s="21" customFormat="1" ht="15" customHeight="1" x14ac:dyDescent="0.2">
      <c r="A61" s="70" t="s">
        <v>73</v>
      </c>
      <c r="B61" s="78" t="s">
        <v>801</v>
      </c>
      <c r="C61" s="64">
        <v>103</v>
      </c>
      <c r="D61" s="97" t="s">
        <v>413</v>
      </c>
      <c r="E61" s="66" t="s">
        <v>959</v>
      </c>
      <c r="F61" s="94" t="s">
        <v>1028</v>
      </c>
      <c r="G61" s="94" t="s">
        <v>1021</v>
      </c>
      <c r="H61" s="67" t="s">
        <v>94</v>
      </c>
      <c r="I61" s="68" t="s">
        <v>12</v>
      </c>
      <c r="J61" s="69" t="s">
        <v>25</v>
      </c>
      <c r="K61" s="66" t="s">
        <v>412</v>
      </c>
      <c r="L61" s="54" t="s">
        <v>95</v>
      </c>
      <c r="M61" s="71">
        <v>1394.25</v>
      </c>
      <c r="N61" s="72"/>
      <c r="O61" s="71"/>
      <c r="P61" s="71"/>
      <c r="Q61" s="140">
        <v>125.48</v>
      </c>
      <c r="R61" s="71">
        <v>750.75</v>
      </c>
      <c r="S61" s="71"/>
      <c r="T61" s="71"/>
      <c r="U61" s="72"/>
      <c r="V61" s="71">
        <v>158</v>
      </c>
      <c r="W61" s="72">
        <f t="shared" si="13"/>
        <v>285.36</v>
      </c>
      <c r="X61" s="71"/>
      <c r="Y61" s="71">
        <v>400</v>
      </c>
      <c r="Z61" s="71">
        <v>300</v>
      </c>
      <c r="AA61" s="72">
        <v>300</v>
      </c>
      <c r="AB61" s="72">
        <f t="shared" si="12"/>
        <v>2303</v>
      </c>
      <c r="AC61" s="72">
        <f t="shared" si="1"/>
        <v>125.48</v>
      </c>
      <c r="AD61" s="72"/>
      <c r="AE61" s="72">
        <f t="shared" si="3"/>
        <v>2428.48</v>
      </c>
      <c r="AF61" s="72">
        <f t="shared" si="9"/>
        <v>27636</v>
      </c>
      <c r="AG61" s="72">
        <f t="shared" si="4"/>
        <v>1505.76</v>
      </c>
      <c r="AH61" s="72">
        <f t="shared" si="5"/>
        <v>0</v>
      </c>
      <c r="AI61" s="72">
        <f t="shared" si="10"/>
        <v>29141.759999999998</v>
      </c>
      <c r="AJ61" s="72">
        <f t="shared" si="6"/>
        <v>400</v>
      </c>
      <c r="AK61" s="72">
        <f t="shared" si="7"/>
        <v>600</v>
      </c>
      <c r="AL61" s="72"/>
      <c r="AM61" s="72">
        <f t="shared" si="8"/>
        <v>30141.759999999998</v>
      </c>
      <c r="AN61" s="72"/>
    </row>
    <row r="62" spans="1:40" s="21" customFormat="1" ht="15" customHeight="1" x14ac:dyDescent="0.2">
      <c r="A62" s="70" t="s">
        <v>73</v>
      </c>
      <c r="B62" s="76" t="s">
        <v>802</v>
      </c>
      <c r="C62" s="64">
        <v>104</v>
      </c>
      <c r="D62" s="97" t="s">
        <v>415</v>
      </c>
      <c r="E62" s="66" t="s">
        <v>959</v>
      </c>
      <c r="F62" s="94" t="s">
        <v>1028</v>
      </c>
      <c r="G62" s="94" t="s">
        <v>1021</v>
      </c>
      <c r="H62" s="67" t="s">
        <v>91</v>
      </c>
      <c r="I62" s="68" t="s">
        <v>12</v>
      </c>
      <c r="J62" s="69" t="s">
        <v>40</v>
      </c>
      <c r="K62" s="66" t="s">
        <v>414</v>
      </c>
      <c r="L62" s="54" t="s">
        <v>96</v>
      </c>
      <c r="M62" s="71">
        <v>1370.85</v>
      </c>
      <c r="N62" s="72"/>
      <c r="O62" s="71"/>
      <c r="P62" s="71"/>
      <c r="Q62" s="140">
        <v>123.38</v>
      </c>
      <c r="R62" s="71">
        <v>738.15000000000009</v>
      </c>
      <c r="S62" s="71"/>
      <c r="T62" s="71"/>
      <c r="U62" s="72"/>
      <c r="V62" s="71">
        <v>158</v>
      </c>
      <c r="W62" s="72">
        <f t="shared" si="13"/>
        <v>285.36</v>
      </c>
      <c r="X62" s="71"/>
      <c r="Y62" s="71">
        <v>400</v>
      </c>
      <c r="Z62" s="71">
        <v>300</v>
      </c>
      <c r="AA62" s="72">
        <v>300</v>
      </c>
      <c r="AB62" s="72">
        <f t="shared" si="12"/>
        <v>2267</v>
      </c>
      <c r="AC62" s="72">
        <f t="shared" si="1"/>
        <v>123.38</v>
      </c>
      <c r="AD62" s="72"/>
      <c r="AE62" s="72">
        <f t="shared" si="3"/>
        <v>2390.38</v>
      </c>
      <c r="AF62" s="72">
        <f t="shared" si="9"/>
        <v>27204</v>
      </c>
      <c r="AG62" s="72">
        <f t="shared" si="4"/>
        <v>1480.56</v>
      </c>
      <c r="AH62" s="72">
        <f t="shared" si="5"/>
        <v>0</v>
      </c>
      <c r="AI62" s="72">
        <f t="shared" si="10"/>
        <v>28684.560000000001</v>
      </c>
      <c r="AJ62" s="72">
        <f t="shared" si="6"/>
        <v>400</v>
      </c>
      <c r="AK62" s="72">
        <f t="shared" si="7"/>
        <v>600</v>
      </c>
      <c r="AL62" s="72"/>
      <c r="AM62" s="72">
        <f t="shared" si="8"/>
        <v>29684.560000000001</v>
      </c>
      <c r="AN62" s="72"/>
    </row>
    <row r="63" spans="1:40" s="21" customFormat="1" ht="15" customHeight="1" x14ac:dyDescent="0.2">
      <c r="A63" s="70" t="s">
        <v>73</v>
      </c>
      <c r="B63" s="76" t="s">
        <v>803</v>
      </c>
      <c r="C63" s="64">
        <v>105</v>
      </c>
      <c r="D63" s="65" t="s">
        <v>418</v>
      </c>
      <c r="E63" s="66" t="s">
        <v>959</v>
      </c>
      <c r="F63" s="94" t="s">
        <v>1028</v>
      </c>
      <c r="G63" s="94" t="s">
        <v>1021</v>
      </c>
      <c r="H63" s="67" t="s">
        <v>91</v>
      </c>
      <c r="I63" s="68" t="s">
        <v>12</v>
      </c>
      <c r="J63" s="69" t="s">
        <v>40</v>
      </c>
      <c r="K63" s="66" t="s">
        <v>417</v>
      </c>
      <c r="L63" s="54" t="s">
        <v>97</v>
      </c>
      <c r="M63" s="71">
        <v>1370.85</v>
      </c>
      <c r="N63" s="72"/>
      <c r="O63" s="71"/>
      <c r="P63" s="71"/>
      <c r="Q63" s="140">
        <v>123.38</v>
      </c>
      <c r="R63" s="71">
        <v>738.15000000000009</v>
      </c>
      <c r="S63" s="71"/>
      <c r="T63" s="71"/>
      <c r="U63" s="72"/>
      <c r="V63" s="71">
        <v>158</v>
      </c>
      <c r="W63" s="72">
        <f t="shared" si="13"/>
        <v>285.36</v>
      </c>
      <c r="X63" s="71"/>
      <c r="Y63" s="71">
        <v>400</v>
      </c>
      <c r="Z63" s="71">
        <v>300</v>
      </c>
      <c r="AA63" s="72">
        <v>300</v>
      </c>
      <c r="AB63" s="72">
        <f t="shared" si="12"/>
        <v>2267</v>
      </c>
      <c r="AC63" s="72">
        <f t="shared" si="1"/>
        <v>123.38</v>
      </c>
      <c r="AD63" s="72"/>
      <c r="AE63" s="72">
        <f t="shared" si="3"/>
        <v>2390.38</v>
      </c>
      <c r="AF63" s="72">
        <f t="shared" si="9"/>
        <v>27204</v>
      </c>
      <c r="AG63" s="72">
        <f t="shared" si="4"/>
        <v>1480.56</v>
      </c>
      <c r="AH63" s="72">
        <f t="shared" si="5"/>
        <v>0</v>
      </c>
      <c r="AI63" s="72">
        <f t="shared" si="10"/>
        <v>28684.560000000001</v>
      </c>
      <c r="AJ63" s="72">
        <f t="shared" si="6"/>
        <v>400</v>
      </c>
      <c r="AK63" s="72">
        <f t="shared" si="7"/>
        <v>600</v>
      </c>
      <c r="AL63" s="72"/>
      <c r="AM63" s="72">
        <f t="shared" si="8"/>
        <v>29684.560000000001</v>
      </c>
      <c r="AN63" s="72"/>
    </row>
    <row r="64" spans="1:40" s="21" customFormat="1" ht="15" customHeight="1" x14ac:dyDescent="0.2">
      <c r="A64" s="70" t="s">
        <v>73</v>
      </c>
      <c r="B64" s="78" t="s">
        <v>804</v>
      </c>
      <c r="C64" s="64">
        <v>106</v>
      </c>
      <c r="D64" s="97" t="s">
        <v>420</v>
      </c>
      <c r="E64" s="66" t="s">
        <v>959</v>
      </c>
      <c r="F64" s="94" t="s">
        <v>1028</v>
      </c>
      <c r="G64" s="94" t="s">
        <v>1021</v>
      </c>
      <c r="H64" s="67" t="s">
        <v>91</v>
      </c>
      <c r="I64" s="68" t="s">
        <v>12</v>
      </c>
      <c r="J64" s="69" t="s">
        <v>40</v>
      </c>
      <c r="K64" s="66" t="s">
        <v>419</v>
      </c>
      <c r="L64" s="54" t="s">
        <v>98</v>
      </c>
      <c r="M64" s="71">
        <v>1370.85</v>
      </c>
      <c r="N64" s="72"/>
      <c r="O64" s="71"/>
      <c r="P64" s="71"/>
      <c r="Q64" s="140">
        <v>123.38</v>
      </c>
      <c r="R64" s="71">
        <v>738.15000000000009</v>
      </c>
      <c r="S64" s="71"/>
      <c r="T64" s="71"/>
      <c r="U64" s="72"/>
      <c r="V64" s="71">
        <v>158</v>
      </c>
      <c r="W64" s="72">
        <f t="shared" si="13"/>
        <v>285.36</v>
      </c>
      <c r="X64" s="71"/>
      <c r="Y64" s="71">
        <v>400</v>
      </c>
      <c r="Z64" s="71">
        <v>300</v>
      </c>
      <c r="AA64" s="72">
        <v>300</v>
      </c>
      <c r="AB64" s="72">
        <f t="shared" si="12"/>
        <v>2267</v>
      </c>
      <c r="AC64" s="72">
        <f t="shared" si="1"/>
        <v>123.38</v>
      </c>
      <c r="AD64" s="72"/>
      <c r="AE64" s="72">
        <f t="shared" si="3"/>
        <v>2390.38</v>
      </c>
      <c r="AF64" s="72">
        <f t="shared" si="9"/>
        <v>27204</v>
      </c>
      <c r="AG64" s="72">
        <f t="shared" si="4"/>
        <v>1480.56</v>
      </c>
      <c r="AH64" s="72">
        <f t="shared" si="5"/>
        <v>0</v>
      </c>
      <c r="AI64" s="72">
        <f t="shared" si="10"/>
        <v>28684.560000000001</v>
      </c>
      <c r="AJ64" s="72">
        <f t="shared" si="6"/>
        <v>400</v>
      </c>
      <c r="AK64" s="72">
        <f t="shared" si="7"/>
        <v>600</v>
      </c>
      <c r="AL64" s="72"/>
      <c r="AM64" s="72">
        <f t="shared" si="8"/>
        <v>29684.560000000001</v>
      </c>
      <c r="AN64" s="72"/>
    </row>
    <row r="65" spans="1:40" s="21" customFormat="1" ht="15" customHeight="1" x14ac:dyDescent="0.2">
      <c r="A65" s="70" t="s">
        <v>73</v>
      </c>
      <c r="B65" s="78" t="s">
        <v>805</v>
      </c>
      <c r="C65" s="64">
        <v>107</v>
      </c>
      <c r="D65" s="65" t="s">
        <v>422</v>
      </c>
      <c r="E65" s="66" t="s">
        <v>959</v>
      </c>
      <c r="F65" s="94" t="s">
        <v>1028</v>
      </c>
      <c r="G65" s="94" t="s">
        <v>1021</v>
      </c>
      <c r="H65" s="67" t="s">
        <v>91</v>
      </c>
      <c r="I65" s="68" t="s">
        <v>12</v>
      </c>
      <c r="J65" s="69" t="s">
        <v>40</v>
      </c>
      <c r="K65" s="66" t="s">
        <v>421</v>
      </c>
      <c r="L65" s="54" t="s">
        <v>99</v>
      </c>
      <c r="M65" s="71">
        <v>1370.85</v>
      </c>
      <c r="N65" s="72"/>
      <c r="O65" s="71"/>
      <c r="P65" s="71"/>
      <c r="Q65" s="140">
        <v>123.38</v>
      </c>
      <c r="R65" s="71">
        <v>738.15000000000009</v>
      </c>
      <c r="S65" s="71"/>
      <c r="T65" s="71"/>
      <c r="U65" s="72"/>
      <c r="V65" s="71">
        <v>158</v>
      </c>
      <c r="W65" s="72">
        <f t="shared" si="13"/>
        <v>285.36</v>
      </c>
      <c r="X65" s="71"/>
      <c r="Y65" s="71">
        <v>400</v>
      </c>
      <c r="Z65" s="71">
        <v>300</v>
      </c>
      <c r="AA65" s="72">
        <v>300</v>
      </c>
      <c r="AB65" s="72">
        <f t="shared" si="12"/>
        <v>2267</v>
      </c>
      <c r="AC65" s="72">
        <f t="shared" si="1"/>
        <v>123.38</v>
      </c>
      <c r="AD65" s="72"/>
      <c r="AE65" s="72">
        <f t="shared" si="3"/>
        <v>2390.38</v>
      </c>
      <c r="AF65" s="72">
        <f t="shared" si="9"/>
        <v>27204</v>
      </c>
      <c r="AG65" s="72">
        <f t="shared" si="4"/>
        <v>1480.56</v>
      </c>
      <c r="AH65" s="72">
        <f t="shared" si="5"/>
        <v>0</v>
      </c>
      <c r="AI65" s="72">
        <f t="shared" si="10"/>
        <v>28684.560000000001</v>
      </c>
      <c r="AJ65" s="72">
        <f t="shared" si="6"/>
        <v>400</v>
      </c>
      <c r="AK65" s="72">
        <f t="shared" si="7"/>
        <v>600</v>
      </c>
      <c r="AL65" s="72"/>
      <c r="AM65" s="72">
        <f t="shared" si="8"/>
        <v>29684.560000000001</v>
      </c>
      <c r="AN65" s="72"/>
    </row>
    <row r="66" spans="1:40" s="21" customFormat="1" ht="15" customHeight="1" x14ac:dyDescent="0.2">
      <c r="A66" s="70" t="s">
        <v>73</v>
      </c>
      <c r="B66" s="76" t="s">
        <v>806</v>
      </c>
      <c r="C66" s="64">
        <v>108</v>
      </c>
      <c r="D66" s="97" t="s">
        <v>424</v>
      </c>
      <c r="E66" s="66" t="s">
        <v>959</v>
      </c>
      <c r="F66" s="94" t="s">
        <v>1028</v>
      </c>
      <c r="G66" s="94" t="s">
        <v>1021</v>
      </c>
      <c r="H66" s="67" t="s">
        <v>91</v>
      </c>
      <c r="I66" s="68" t="s">
        <v>12</v>
      </c>
      <c r="J66" s="69" t="s">
        <v>40</v>
      </c>
      <c r="K66" s="66" t="s">
        <v>423</v>
      </c>
      <c r="L66" s="54" t="s">
        <v>100</v>
      </c>
      <c r="M66" s="71">
        <v>1370.85</v>
      </c>
      <c r="N66" s="72"/>
      <c r="O66" s="71"/>
      <c r="P66" s="71"/>
      <c r="Q66" s="140">
        <v>123.38</v>
      </c>
      <c r="R66" s="71">
        <v>738.15000000000009</v>
      </c>
      <c r="S66" s="71"/>
      <c r="T66" s="71"/>
      <c r="U66" s="72"/>
      <c r="V66" s="71">
        <v>158</v>
      </c>
      <c r="W66" s="72">
        <f t="shared" si="13"/>
        <v>285.36</v>
      </c>
      <c r="X66" s="71"/>
      <c r="Y66" s="71">
        <v>400</v>
      </c>
      <c r="Z66" s="71">
        <v>300</v>
      </c>
      <c r="AA66" s="72">
        <v>300</v>
      </c>
      <c r="AB66" s="72">
        <f t="shared" si="12"/>
        <v>2267</v>
      </c>
      <c r="AC66" s="72">
        <f t="shared" si="1"/>
        <v>123.38</v>
      </c>
      <c r="AD66" s="72"/>
      <c r="AE66" s="72">
        <f t="shared" si="3"/>
        <v>2390.38</v>
      </c>
      <c r="AF66" s="72">
        <f t="shared" si="9"/>
        <v>27204</v>
      </c>
      <c r="AG66" s="72">
        <f t="shared" si="4"/>
        <v>1480.56</v>
      </c>
      <c r="AH66" s="72">
        <f t="shared" si="5"/>
        <v>0</v>
      </c>
      <c r="AI66" s="72">
        <f t="shared" si="10"/>
        <v>28684.560000000001</v>
      </c>
      <c r="AJ66" s="72">
        <f t="shared" si="6"/>
        <v>400</v>
      </c>
      <c r="AK66" s="72">
        <f t="shared" si="7"/>
        <v>600</v>
      </c>
      <c r="AL66" s="72"/>
      <c r="AM66" s="72">
        <f t="shared" si="8"/>
        <v>29684.560000000001</v>
      </c>
      <c r="AN66" s="72"/>
    </row>
    <row r="67" spans="1:40" s="21" customFormat="1" ht="15" customHeight="1" x14ac:dyDescent="0.2">
      <c r="A67" s="70" t="s">
        <v>73</v>
      </c>
      <c r="B67" s="76" t="s">
        <v>807</v>
      </c>
      <c r="C67" s="64">
        <v>111</v>
      </c>
      <c r="D67" s="97" t="s">
        <v>426</v>
      </c>
      <c r="E67" s="66" t="s">
        <v>959</v>
      </c>
      <c r="F67" s="93" t="s">
        <v>1028</v>
      </c>
      <c r="G67" s="93" t="s">
        <v>1027</v>
      </c>
      <c r="H67" s="67" t="s">
        <v>101</v>
      </c>
      <c r="I67" s="68" t="s">
        <v>12</v>
      </c>
      <c r="J67" s="69" t="s">
        <v>72</v>
      </c>
      <c r="K67" s="66" t="s">
        <v>425</v>
      </c>
      <c r="L67" s="54" t="s">
        <v>102</v>
      </c>
      <c r="M67" s="71">
        <v>1326.65</v>
      </c>
      <c r="N67" s="72"/>
      <c r="O67" s="71"/>
      <c r="P67" s="71"/>
      <c r="Q67" s="140">
        <v>119.4</v>
      </c>
      <c r="R67" s="71">
        <v>714.34999999999991</v>
      </c>
      <c r="S67" s="71"/>
      <c r="T67" s="71"/>
      <c r="U67" s="72"/>
      <c r="V67" s="71">
        <v>158</v>
      </c>
      <c r="W67" s="72">
        <v>330.44</v>
      </c>
      <c r="X67" s="71"/>
      <c r="Y67" s="71">
        <v>400</v>
      </c>
      <c r="Z67" s="71">
        <v>300</v>
      </c>
      <c r="AA67" s="72">
        <v>300</v>
      </c>
      <c r="AB67" s="72">
        <f t="shared" si="12"/>
        <v>2199</v>
      </c>
      <c r="AC67" s="72">
        <f t="shared" si="1"/>
        <v>119.4</v>
      </c>
      <c r="AD67" s="72"/>
      <c r="AE67" s="72">
        <f t="shared" si="3"/>
        <v>2318.4</v>
      </c>
      <c r="AF67" s="72">
        <f t="shared" si="9"/>
        <v>26388</v>
      </c>
      <c r="AG67" s="72">
        <f t="shared" si="4"/>
        <v>1432.8000000000002</v>
      </c>
      <c r="AH67" s="72">
        <f t="shared" si="5"/>
        <v>0</v>
      </c>
      <c r="AI67" s="72">
        <f t="shared" si="10"/>
        <v>27820.799999999999</v>
      </c>
      <c r="AJ67" s="72">
        <f t="shared" si="6"/>
        <v>400</v>
      </c>
      <c r="AK67" s="72">
        <f t="shared" si="7"/>
        <v>600</v>
      </c>
      <c r="AL67" s="72"/>
      <c r="AM67" s="72">
        <f t="shared" si="8"/>
        <v>28820.799999999999</v>
      </c>
      <c r="AN67" s="72"/>
    </row>
    <row r="68" spans="1:40" s="21" customFormat="1" ht="15" customHeight="1" x14ac:dyDescent="0.2">
      <c r="A68" s="70" t="s">
        <v>73</v>
      </c>
      <c r="B68" s="78" t="s">
        <v>808</v>
      </c>
      <c r="C68" s="64">
        <v>112</v>
      </c>
      <c r="D68" s="97" t="s">
        <v>428</v>
      </c>
      <c r="E68" s="66" t="s">
        <v>959</v>
      </c>
      <c r="F68" s="94" t="s">
        <v>1018</v>
      </c>
      <c r="G68" s="94" t="s">
        <v>1019</v>
      </c>
      <c r="H68" s="67" t="s">
        <v>60</v>
      </c>
      <c r="I68" s="68" t="s">
        <v>14</v>
      </c>
      <c r="J68" s="69" t="s">
        <v>62</v>
      </c>
      <c r="K68" s="66" t="s">
        <v>427</v>
      </c>
      <c r="L68" s="54" t="s">
        <v>103</v>
      </c>
      <c r="M68" s="71">
        <v>2173.6</v>
      </c>
      <c r="N68" s="72"/>
      <c r="O68" s="71"/>
      <c r="P68" s="71"/>
      <c r="Q68" s="140">
        <v>195.62</v>
      </c>
      <c r="R68" s="71">
        <v>1170.4000000000001</v>
      </c>
      <c r="S68" s="71"/>
      <c r="T68" s="71"/>
      <c r="U68" s="72"/>
      <c r="V68" s="71"/>
      <c r="W68" s="72">
        <f>116.87*5</f>
        <v>584.35</v>
      </c>
      <c r="X68" s="71"/>
      <c r="Y68" s="71">
        <v>400</v>
      </c>
      <c r="Z68" s="71">
        <v>300</v>
      </c>
      <c r="AA68" s="72">
        <v>300</v>
      </c>
      <c r="AB68" s="72">
        <f t="shared" ref="AB68" si="14">+M68+N68+O68+R68+S68+T68+U68+V68</f>
        <v>3344</v>
      </c>
      <c r="AC68" s="72">
        <f t="shared" ref="AC68" si="15">+Q68</f>
        <v>195.62</v>
      </c>
      <c r="AD68" s="72"/>
      <c r="AE68" s="72">
        <f t="shared" ref="AE68" si="16">+AB68+AC68+AD68</f>
        <v>3539.62</v>
      </c>
      <c r="AF68" s="72">
        <f t="shared" ref="AF68" si="17">+AB68*12</f>
        <v>40128</v>
      </c>
      <c r="AG68" s="72">
        <f t="shared" ref="AG68" si="18">+AC68*12</f>
        <v>2347.44</v>
      </c>
      <c r="AH68" s="72">
        <f t="shared" ref="AH68" si="19">+AD68*12</f>
        <v>0</v>
      </c>
      <c r="AI68" s="72">
        <f t="shared" ref="AI68" si="20">+AF68+AG68+AH68</f>
        <v>42475.44</v>
      </c>
      <c r="AJ68" s="72">
        <f t="shared" ref="AJ68" si="21">+Y68</f>
        <v>400</v>
      </c>
      <c r="AK68" s="72">
        <f t="shared" ref="AK68" si="22">+Z68+AA68</f>
        <v>600</v>
      </c>
      <c r="AL68" s="72"/>
      <c r="AM68" s="72">
        <f t="shared" ref="AM68" si="23">+AI68+AJ68+AK68</f>
        <v>43475.44</v>
      </c>
      <c r="AN68" s="72"/>
    </row>
    <row r="69" spans="1:40" s="21" customFormat="1" ht="15" customHeight="1" x14ac:dyDescent="0.2">
      <c r="A69" s="70" t="s">
        <v>104</v>
      </c>
      <c r="B69" s="76" t="s">
        <v>809</v>
      </c>
      <c r="C69" s="64">
        <v>114</v>
      </c>
      <c r="D69" s="97" t="s">
        <v>430</v>
      </c>
      <c r="E69" s="66" t="s">
        <v>959</v>
      </c>
      <c r="F69" s="99" t="s">
        <v>1018</v>
      </c>
      <c r="G69" s="99" t="s">
        <v>1019</v>
      </c>
      <c r="H69" s="67" t="s">
        <v>105</v>
      </c>
      <c r="I69" s="68" t="s">
        <v>14</v>
      </c>
      <c r="J69" s="69" t="s">
        <v>143</v>
      </c>
      <c r="K69" s="66" t="s">
        <v>429</v>
      </c>
      <c r="L69" s="54" t="s">
        <v>106</v>
      </c>
      <c r="M69" s="71">
        <v>4118.3999999999996</v>
      </c>
      <c r="N69" s="72">
        <v>260</v>
      </c>
      <c r="O69" s="71"/>
      <c r="P69" s="71"/>
      <c r="Q69" s="140">
        <v>394.06</v>
      </c>
      <c r="R69" s="71">
        <v>2217.6</v>
      </c>
      <c r="S69" s="71"/>
      <c r="T69" s="71"/>
      <c r="U69" s="72">
        <v>140</v>
      </c>
      <c r="V69" s="71"/>
      <c r="W69" s="72">
        <v>946</v>
      </c>
      <c r="X69" s="71"/>
      <c r="Y69" s="71">
        <v>400</v>
      </c>
      <c r="Z69" s="71">
        <v>300</v>
      </c>
      <c r="AA69" s="72">
        <v>300</v>
      </c>
      <c r="AB69" s="72">
        <f t="shared" si="12"/>
        <v>6736</v>
      </c>
      <c r="AC69" s="72">
        <f t="shared" si="1"/>
        <v>394.06</v>
      </c>
      <c r="AD69" s="72"/>
      <c r="AE69" s="72">
        <f t="shared" si="3"/>
        <v>7130.06</v>
      </c>
      <c r="AF69" s="72">
        <f t="shared" si="9"/>
        <v>80832</v>
      </c>
      <c r="AG69" s="72">
        <f t="shared" si="4"/>
        <v>4728.72</v>
      </c>
      <c r="AH69" s="72">
        <f t="shared" si="5"/>
        <v>0</v>
      </c>
      <c r="AI69" s="72">
        <f t="shared" si="10"/>
        <v>85560.72</v>
      </c>
      <c r="AJ69" s="72">
        <f t="shared" si="6"/>
        <v>400</v>
      </c>
      <c r="AK69" s="72">
        <f t="shared" si="7"/>
        <v>600</v>
      </c>
      <c r="AL69" s="72"/>
      <c r="AM69" s="72">
        <f t="shared" si="8"/>
        <v>86560.72</v>
      </c>
      <c r="AN69" s="72"/>
    </row>
    <row r="70" spans="1:40" s="21" customFormat="1" ht="15" customHeight="1" x14ac:dyDescent="0.2">
      <c r="A70" s="70" t="s">
        <v>104</v>
      </c>
      <c r="B70" s="76" t="s">
        <v>810</v>
      </c>
      <c r="C70" s="64">
        <v>115</v>
      </c>
      <c r="D70" s="65" t="s">
        <v>432</v>
      </c>
      <c r="E70" s="66" t="s">
        <v>959</v>
      </c>
      <c r="F70" s="99" t="s">
        <v>1018</v>
      </c>
      <c r="G70" s="99" t="s">
        <v>1019</v>
      </c>
      <c r="H70" s="67" t="s">
        <v>107</v>
      </c>
      <c r="I70" s="68" t="s">
        <v>14</v>
      </c>
      <c r="J70" s="69" t="s">
        <v>76</v>
      </c>
      <c r="K70" s="66" t="s">
        <v>431</v>
      </c>
      <c r="L70" s="54" t="s">
        <v>108</v>
      </c>
      <c r="M70" s="71">
        <v>3595.8</v>
      </c>
      <c r="N70" s="72"/>
      <c r="O70" s="71"/>
      <c r="P70" s="71"/>
      <c r="Q70" s="140">
        <v>323.62</v>
      </c>
      <c r="R70" s="71">
        <v>1936.2</v>
      </c>
      <c r="S70" s="71">
        <v>900</v>
      </c>
      <c r="T70" s="71"/>
      <c r="U70" s="72"/>
      <c r="V70" s="71"/>
      <c r="W70" s="72"/>
      <c r="X70" s="71"/>
      <c r="Y70" s="71">
        <v>400</v>
      </c>
      <c r="Z70" s="71">
        <v>300</v>
      </c>
      <c r="AA70" s="72">
        <v>300</v>
      </c>
      <c r="AB70" s="72">
        <f t="shared" si="12"/>
        <v>6432</v>
      </c>
      <c r="AC70" s="72">
        <f t="shared" si="1"/>
        <v>323.62</v>
      </c>
      <c r="AD70" s="72"/>
      <c r="AE70" s="72">
        <f t="shared" si="3"/>
        <v>6755.62</v>
      </c>
      <c r="AF70" s="72">
        <f t="shared" si="9"/>
        <v>77184</v>
      </c>
      <c r="AG70" s="72">
        <f t="shared" si="4"/>
        <v>3883.44</v>
      </c>
      <c r="AH70" s="72">
        <f t="shared" si="5"/>
        <v>0</v>
      </c>
      <c r="AI70" s="72">
        <f t="shared" si="10"/>
        <v>81067.44</v>
      </c>
      <c r="AJ70" s="72">
        <f t="shared" si="6"/>
        <v>400</v>
      </c>
      <c r="AK70" s="72">
        <f t="shared" si="7"/>
        <v>600</v>
      </c>
      <c r="AL70" s="72"/>
      <c r="AM70" s="72">
        <f t="shared" si="8"/>
        <v>82067.44</v>
      </c>
      <c r="AN70" s="72"/>
    </row>
    <row r="71" spans="1:40" s="21" customFormat="1" ht="15" customHeight="1" x14ac:dyDescent="0.2">
      <c r="A71" s="70" t="s">
        <v>104</v>
      </c>
      <c r="B71" s="78" t="s">
        <v>811</v>
      </c>
      <c r="C71" s="64">
        <v>116</v>
      </c>
      <c r="D71" s="97" t="s">
        <v>434</v>
      </c>
      <c r="E71" s="66" t="s">
        <v>959</v>
      </c>
      <c r="F71" s="93" t="s">
        <v>1018</v>
      </c>
      <c r="G71" s="93" t="s">
        <v>1019</v>
      </c>
      <c r="H71" s="67" t="s">
        <v>60</v>
      </c>
      <c r="I71" s="68" t="s">
        <v>14</v>
      </c>
      <c r="J71" s="69" t="s">
        <v>110</v>
      </c>
      <c r="K71" s="66" t="s">
        <v>433</v>
      </c>
      <c r="L71" s="54" t="s">
        <v>109</v>
      </c>
      <c r="M71" s="71">
        <v>2379</v>
      </c>
      <c r="N71" s="72"/>
      <c r="O71" s="71"/>
      <c r="P71" s="71"/>
      <c r="Q71" s="140">
        <v>214.11</v>
      </c>
      <c r="R71" s="71">
        <v>1281</v>
      </c>
      <c r="S71" s="71">
        <v>450</v>
      </c>
      <c r="T71" s="71"/>
      <c r="U71" s="72"/>
      <c r="V71" s="71"/>
      <c r="W71" s="72">
        <v>584</v>
      </c>
      <c r="X71" s="71"/>
      <c r="Y71" s="71">
        <v>400</v>
      </c>
      <c r="Z71" s="71">
        <v>300</v>
      </c>
      <c r="AA71" s="72">
        <v>300</v>
      </c>
      <c r="AB71" s="72">
        <f t="shared" si="12"/>
        <v>4110</v>
      </c>
      <c r="AC71" s="72">
        <f t="shared" si="1"/>
        <v>214.11</v>
      </c>
      <c r="AD71" s="72"/>
      <c r="AE71" s="72">
        <f t="shared" si="3"/>
        <v>4324.1099999999997</v>
      </c>
      <c r="AF71" s="72">
        <f t="shared" si="9"/>
        <v>49320</v>
      </c>
      <c r="AG71" s="72">
        <f t="shared" si="4"/>
        <v>2569.3200000000002</v>
      </c>
      <c r="AH71" s="72">
        <f t="shared" si="5"/>
        <v>0</v>
      </c>
      <c r="AI71" s="72">
        <f t="shared" si="10"/>
        <v>51889.32</v>
      </c>
      <c r="AJ71" s="72">
        <f t="shared" si="6"/>
        <v>400</v>
      </c>
      <c r="AK71" s="72">
        <f t="shared" si="7"/>
        <v>600</v>
      </c>
      <c r="AL71" s="72"/>
      <c r="AM71" s="72">
        <f t="shared" si="8"/>
        <v>52889.32</v>
      </c>
      <c r="AN71" s="72"/>
    </row>
    <row r="72" spans="1:40" s="21" customFormat="1" ht="15" customHeight="1" x14ac:dyDescent="0.2">
      <c r="A72" s="70" t="s">
        <v>104</v>
      </c>
      <c r="B72" s="76" t="s">
        <v>812</v>
      </c>
      <c r="C72" s="64">
        <v>117</v>
      </c>
      <c r="D72" s="65" t="s">
        <v>436</v>
      </c>
      <c r="E72" s="66" t="s">
        <v>959</v>
      </c>
      <c r="F72" s="94" t="s">
        <v>1028</v>
      </c>
      <c r="G72" s="94" t="s">
        <v>1021</v>
      </c>
      <c r="H72" s="67" t="s">
        <v>91</v>
      </c>
      <c r="I72" s="68" t="s">
        <v>12</v>
      </c>
      <c r="J72" s="69" t="s">
        <v>36</v>
      </c>
      <c r="K72" s="66" t="s">
        <v>435</v>
      </c>
      <c r="L72" s="54" t="s">
        <v>111</v>
      </c>
      <c r="M72" s="71">
        <v>1344.2</v>
      </c>
      <c r="N72" s="72"/>
      <c r="O72" s="71"/>
      <c r="P72" s="71"/>
      <c r="Q72" s="140">
        <v>120.98</v>
      </c>
      <c r="R72" s="71">
        <v>723.8</v>
      </c>
      <c r="S72" s="71"/>
      <c r="T72" s="71"/>
      <c r="U72" s="72"/>
      <c r="V72" s="71">
        <v>158</v>
      </c>
      <c r="W72" s="72">
        <f>47.56*6</f>
        <v>285.36</v>
      </c>
      <c r="X72" s="71"/>
      <c r="Y72" s="71">
        <v>400</v>
      </c>
      <c r="Z72" s="71">
        <v>300</v>
      </c>
      <c r="AA72" s="72">
        <v>300</v>
      </c>
      <c r="AB72" s="72">
        <f t="shared" si="12"/>
        <v>2226</v>
      </c>
      <c r="AC72" s="72">
        <f t="shared" si="1"/>
        <v>120.98</v>
      </c>
      <c r="AD72" s="72"/>
      <c r="AE72" s="72">
        <f t="shared" si="3"/>
        <v>2346.98</v>
      </c>
      <c r="AF72" s="72">
        <f t="shared" si="9"/>
        <v>26712</v>
      </c>
      <c r="AG72" s="72">
        <f t="shared" si="4"/>
        <v>1451.76</v>
      </c>
      <c r="AH72" s="72">
        <f t="shared" si="5"/>
        <v>0</v>
      </c>
      <c r="AI72" s="72">
        <f t="shared" si="10"/>
        <v>28163.759999999998</v>
      </c>
      <c r="AJ72" s="72">
        <f t="shared" si="6"/>
        <v>400</v>
      </c>
      <c r="AK72" s="72">
        <f t="shared" si="7"/>
        <v>600</v>
      </c>
      <c r="AL72" s="72"/>
      <c r="AM72" s="72">
        <f t="shared" si="8"/>
        <v>29163.759999999998</v>
      </c>
      <c r="AN72" s="72"/>
    </row>
    <row r="73" spans="1:40" s="21" customFormat="1" ht="15" customHeight="1" x14ac:dyDescent="0.2">
      <c r="A73" s="70" t="s">
        <v>104</v>
      </c>
      <c r="B73" s="76" t="s">
        <v>813</v>
      </c>
      <c r="C73" s="64">
        <v>118</v>
      </c>
      <c r="D73" s="65" t="s">
        <v>438</v>
      </c>
      <c r="E73" s="66" t="s">
        <v>959</v>
      </c>
      <c r="F73" s="94" t="s">
        <v>1028</v>
      </c>
      <c r="G73" s="94" t="s">
        <v>1021</v>
      </c>
      <c r="H73" s="67" t="s">
        <v>91</v>
      </c>
      <c r="I73" s="68" t="s">
        <v>12</v>
      </c>
      <c r="J73" s="69" t="s">
        <v>36</v>
      </c>
      <c r="K73" s="66" t="s">
        <v>437</v>
      </c>
      <c r="L73" s="54" t="s">
        <v>112</v>
      </c>
      <c r="M73" s="71">
        <v>1344.2</v>
      </c>
      <c r="N73" s="72"/>
      <c r="O73" s="71"/>
      <c r="P73" s="71"/>
      <c r="Q73" s="140">
        <v>120.98</v>
      </c>
      <c r="R73" s="71">
        <v>723.8</v>
      </c>
      <c r="S73" s="71"/>
      <c r="T73" s="71"/>
      <c r="U73" s="72"/>
      <c r="V73" s="71">
        <v>158</v>
      </c>
      <c r="W73" s="72">
        <f>47.56*6</f>
        <v>285.36</v>
      </c>
      <c r="X73" s="71"/>
      <c r="Y73" s="71">
        <v>400</v>
      </c>
      <c r="Z73" s="71">
        <v>300</v>
      </c>
      <c r="AA73" s="72">
        <v>300</v>
      </c>
      <c r="AB73" s="72">
        <f t="shared" si="12"/>
        <v>2226</v>
      </c>
      <c r="AC73" s="72">
        <f t="shared" si="1"/>
        <v>120.98</v>
      </c>
      <c r="AD73" s="72"/>
      <c r="AE73" s="72">
        <f t="shared" si="3"/>
        <v>2346.98</v>
      </c>
      <c r="AF73" s="72">
        <f t="shared" si="9"/>
        <v>26712</v>
      </c>
      <c r="AG73" s="72">
        <f t="shared" si="4"/>
        <v>1451.76</v>
      </c>
      <c r="AH73" s="72">
        <f t="shared" si="5"/>
        <v>0</v>
      </c>
      <c r="AI73" s="72">
        <f t="shared" si="10"/>
        <v>28163.759999999998</v>
      </c>
      <c r="AJ73" s="72">
        <f t="shared" si="6"/>
        <v>400</v>
      </c>
      <c r="AK73" s="72">
        <f t="shared" si="7"/>
        <v>600</v>
      </c>
      <c r="AL73" s="72"/>
      <c r="AM73" s="72">
        <f t="shared" si="8"/>
        <v>29163.759999999998</v>
      </c>
      <c r="AN73" s="72"/>
    </row>
    <row r="74" spans="1:40" s="21" customFormat="1" ht="15" customHeight="1" x14ac:dyDescent="0.2">
      <c r="A74" s="70" t="s">
        <v>113</v>
      </c>
      <c r="B74" s="78" t="s">
        <v>814</v>
      </c>
      <c r="C74" s="64">
        <v>120</v>
      </c>
      <c r="D74" s="97" t="s">
        <v>440</v>
      </c>
      <c r="E74" s="66" t="s">
        <v>959</v>
      </c>
      <c r="F74" s="99" t="s">
        <v>1018</v>
      </c>
      <c r="G74" s="99" t="s">
        <v>1019</v>
      </c>
      <c r="H74" s="67" t="s">
        <v>114</v>
      </c>
      <c r="I74" s="68" t="s">
        <v>14</v>
      </c>
      <c r="J74" s="69" t="s">
        <v>116</v>
      </c>
      <c r="K74" s="66" t="s">
        <v>439</v>
      </c>
      <c r="L74" s="54" t="s">
        <v>115</v>
      </c>
      <c r="M74" s="71">
        <v>4722.8999999999996</v>
      </c>
      <c r="N74" s="72">
        <v>520</v>
      </c>
      <c r="O74" s="71"/>
      <c r="P74" s="71"/>
      <c r="Q74" s="140">
        <v>471.86</v>
      </c>
      <c r="R74" s="71">
        <v>2543.1</v>
      </c>
      <c r="S74" s="71">
        <v>900</v>
      </c>
      <c r="T74" s="71"/>
      <c r="U74" s="72">
        <v>280</v>
      </c>
      <c r="V74" s="71"/>
      <c r="W74" s="72">
        <v>1014.28</v>
      </c>
      <c r="X74" s="71"/>
      <c r="Y74" s="71">
        <v>400</v>
      </c>
      <c r="Z74" s="71">
        <v>300</v>
      </c>
      <c r="AA74" s="72">
        <v>300</v>
      </c>
      <c r="AB74" s="72">
        <f t="shared" si="12"/>
        <v>8966</v>
      </c>
      <c r="AC74" s="72">
        <f t="shared" si="1"/>
        <v>471.86</v>
      </c>
      <c r="AD74" s="72"/>
      <c r="AE74" s="72">
        <f t="shared" si="3"/>
        <v>9437.86</v>
      </c>
      <c r="AF74" s="72">
        <f t="shared" si="9"/>
        <v>107592</v>
      </c>
      <c r="AG74" s="72">
        <f t="shared" si="4"/>
        <v>5662.32</v>
      </c>
      <c r="AH74" s="72">
        <f t="shared" si="5"/>
        <v>0</v>
      </c>
      <c r="AI74" s="72">
        <f t="shared" si="10"/>
        <v>113254.32</v>
      </c>
      <c r="AJ74" s="72">
        <f t="shared" si="6"/>
        <v>400</v>
      </c>
      <c r="AK74" s="72">
        <f t="shared" si="7"/>
        <v>600</v>
      </c>
      <c r="AL74" s="72"/>
      <c r="AM74" s="72">
        <f t="shared" si="8"/>
        <v>114254.32</v>
      </c>
      <c r="AN74" s="72"/>
    </row>
    <row r="75" spans="1:40" s="21" customFormat="1" ht="15" customHeight="1" x14ac:dyDescent="0.2">
      <c r="A75" s="70" t="s">
        <v>113</v>
      </c>
      <c r="B75" s="76" t="s">
        <v>815</v>
      </c>
      <c r="C75" s="64">
        <v>122</v>
      </c>
      <c r="D75" s="65" t="s">
        <v>442</v>
      </c>
      <c r="E75" s="66" t="s">
        <v>959</v>
      </c>
      <c r="F75" s="99" t="s">
        <v>1018</v>
      </c>
      <c r="G75" s="99" t="s">
        <v>1019</v>
      </c>
      <c r="H75" s="67" t="s">
        <v>107</v>
      </c>
      <c r="I75" s="68" t="s">
        <v>14</v>
      </c>
      <c r="J75" s="69" t="s">
        <v>143</v>
      </c>
      <c r="K75" s="66" t="s">
        <v>441</v>
      </c>
      <c r="L75" s="54" t="s">
        <v>117</v>
      </c>
      <c r="M75" s="71">
        <v>4118.3999999999996</v>
      </c>
      <c r="N75" s="72"/>
      <c r="O75" s="71"/>
      <c r="P75" s="71"/>
      <c r="Q75" s="140">
        <v>370.66</v>
      </c>
      <c r="R75" s="71">
        <v>2217.6</v>
      </c>
      <c r="S75" s="71">
        <v>900</v>
      </c>
      <c r="T75" s="71"/>
      <c r="U75" s="72"/>
      <c r="V75" s="71"/>
      <c r="W75" s="72">
        <v>946</v>
      </c>
      <c r="X75" s="71"/>
      <c r="Y75" s="71">
        <v>400</v>
      </c>
      <c r="Z75" s="71">
        <v>300</v>
      </c>
      <c r="AA75" s="72">
        <v>300</v>
      </c>
      <c r="AB75" s="72">
        <f t="shared" si="12"/>
        <v>7236</v>
      </c>
      <c r="AC75" s="72">
        <f t="shared" si="1"/>
        <v>370.66</v>
      </c>
      <c r="AD75" s="72"/>
      <c r="AE75" s="72">
        <f t="shared" si="3"/>
        <v>7606.66</v>
      </c>
      <c r="AF75" s="72">
        <f t="shared" si="9"/>
        <v>86832</v>
      </c>
      <c r="AG75" s="72">
        <f t="shared" si="4"/>
        <v>4447.92</v>
      </c>
      <c r="AH75" s="72">
        <f t="shared" si="5"/>
        <v>0</v>
      </c>
      <c r="AI75" s="72">
        <f t="shared" si="10"/>
        <v>91279.92</v>
      </c>
      <c r="AJ75" s="72">
        <f t="shared" si="6"/>
        <v>400</v>
      </c>
      <c r="AK75" s="72">
        <f t="shared" si="7"/>
        <v>600</v>
      </c>
      <c r="AL75" s="72"/>
      <c r="AM75" s="72">
        <f t="shared" si="8"/>
        <v>92279.92</v>
      </c>
      <c r="AN75" s="72"/>
    </row>
    <row r="76" spans="1:40" s="21" customFormat="1" ht="15" customHeight="1" x14ac:dyDescent="0.2">
      <c r="A76" s="70" t="s">
        <v>113</v>
      </c>
      <c r="B76" s="76" t="s">
        <v>816</v>
      </c>
      <c r="C76" s="64">
        <v>123</v>
      </c>
      <c r="D76" s="97" t="s">
        <v>444</v>
      </c>
      <c r="E76" s="66" t="s">
        <v>959</v>
      </c>
      <c r="F76" s="99" t="s">
        <v>1018</v>
      </c>
      <c r="G76" s="99" t="s">
        <v>1019</v>
      </c>
      <c r="H76" s="67" t="s">
        <v>118</v>
      </c>
      <c r="I76" s="68" t="s">
        <v>14</v>
      </c>
      <c r="J76" s="69" t="s">
        <v>116</v>
      </c>
      <c r="K76" s="66" t="s">
        <v>443</v>
      </c>
      <c r="L76" s="54" t="s">
        <v>119</v>
      </c>
      <c r="M76" s="71">
        <v>4722.8999999999996</v>
      </c>
      <c r="N76" s="72"/>
      <c r="O76" s="71"/>
      <c r="P76" s="71"/>
      <c r="Q76" s="140">
        <v>425.06</v>
      </c>
      <c r="R76" s="71">
        <v>2543.1</v>
      </c>
      <c r="S76" s="71"/>
      <c r="T76" s="71"/>
      <c r="U76" s="72"/>
      <c r="V76" s="71"/>
      <c r="W76" s="72">
        <v>1054.82</v>
      </c>
      <c r="X76" s="71"/>
      <c r="Y76" s="71">
        <v>400</v>
      </c>
      <c r="Z76" s="71">
        <v>300</v>
      </c>
      <c r="AA76" s="72">
        <v>300</v>
      </c>
      <c r="AB76" s="72">
        <f t="shared" si="12"/>
        <v>7266</v>
      </c>
      <c r="AC76" s="72">
        <f t="shared" si="1"/>
        <v>425.06</v>
      </c>
      <c r="AD76" s="72"/>
      <c r="AE76" s="72">
        <f t="shared" si="3"/>
        <v>7691.06</v>
      </c>
      <c r="AF76" s="72">
        <f t="shared" si="9"/>
        <v>87192</v>
      </c>
      <c r="AG76" s="72">
        <f t="shared" si="4"/>
        <v>5100.72</v>
      </c>
      <c r="AH76" s="72">
        <f t="shared" si="5"/>
        <v>0</v>
      </c>
      <c r="AI76" s="72">
        <f t="shared" si="10"/>
        <v>92292.72</v>
      </c>
      <c r="AJ76" s="72">
        <f t="shared" si="6"/>
        <v>400</v>
      </c>
      <c r="AK76" s="72">
        <f t="shared" si="7"/>
        <v>600</v>
      </c>
      <c r="AL76" s="72"/>
      <c r="AM76" s="72">
        <f t="shared" si="8"/>
        <v>93292.72</v>
      </c>
      <c r="AN76" s="72"/>
    </row>
    <row r="77" spans="1:40" s="21" customFormat="1" ht="15" customHeight="1" x14ac:dyDescent="0.2">
      <c r="A77" s="70" t="s">
        <v>113</v>
      </c>
      <c r="B77" s="78" t="s">
        <v>817</v>
      </c>
      <c r="C77" s="64">
        <v>124</v>
      </c>
      <c r="D77" s="97" t="s">
        <v>446</v>
      </c>
      <c r="E77" s="66" t="s">
        <v>959</v>
      </c>
      <c r="F77" s="94" t="s">
        <v>1018</v>
      </c>
      <c r="G77" s="94" t="s">
        <v>1019</v>
      </c>
      <c r="H77" s="67" t="s">
        <v>120</v>
      </c>
      <c r="I77" s="68" t="s">
        <v>14</v>
      </c>
      <c r="J77" s="69" t="s">
        <v>122</v>
      </c>
      <c r="K77" s="66" t="s">
        <v>445</v>
      </c>
      <c r="L77" s="54" t="s">
        <v>121</v>
      </c>
      <c r="M77" s="71">
        <v>2906.15</v>
      </c>
      <c r="N77" s="72"/>
      <c r="O77" s="71"/>
      <c r="P77" s="71"/>
      <c r="Q77" s="140">
        <v>261.55</v>
      </c>
      <c r="R77" s="71">
        <v>1564.85</v>
      </c>
      <c r="S77" s="71"/>
      <c r="T77" s="71"/>
      <c r="U77" s="72"/>
      <c r="V77" s="71"/>
      <c r="W77" s="72">
        <v>672</v>
      </c>
      <c r="X77" s="71"/>
      <c r="Y77" s="71">
        <v>400</v>
      </c>
      <c r="Z77" s="71">
        <v>300</v>
      </c>
      <c r="AA77" s="72">
        <v>300</v>
      </c>
      <c r="AB77" s="72">
        <f t="shared" si="12"/>
        <v>4471</v>
      </c>
      <c r="AC77" s="72">
        <f t="shared" si="1"/>
        <v>261.55</v>
      </c>
      <c r="AD77" s="72"/>
      <c r="AE77" s="72">
        <f t="shared" si="3"/>
        <v>4732.55</v>
      </c>
      <c r="AF77" s="72">
        <f t="shared" si="9"/>
        <v>53652</v>
      </c>
      <c r="AG77" s="72">
        <f t="shared" si="4"/>
        <v>3138.6000000000004</v>
      </c>
      <c r="AH77" s="72">
        <f t="shared" si="5"/>
        <v>0</v>
      </c>
      <c r="AI77" s="72">
        <f t="shared" si="10"/>
        <v>56790.6</v>
      </c>
      <c r="AJ77" s="72">
        <f t="shared" si="6"/>
        <v>400</v>
      </c>
      <c r="AK77" s="72">
        <f t="shared" si="7"/>
        <v>600</v>
      </c>
      <c r="AL77" s="72"/>
      <c r="AM77" s="72">
        <f t="shared" si="8"/>
        <v>57790.6</v>
      </c>
      <c r="AN77" s="72"/>
    </row>
    <row r="78" spans="1:40" s="21" customFormat="1" ht="15" customHeight="1" x14ac:dyDescent="0.2">
      <c r="A78" s="70" t="s">
        <v>113</v>
      </c>
      <c r="B78" s="76" t="s">
        <v>818</v>
      </c>
      <c r="C78" s="64">
        <v>125</v>
      </c>
      <c r="D78" s="97" t="s">
        <v>450</v>
      </c>
      <c r="E78" s="66" t="s">
        <v>959</v>
      </c>
      <c r="F78" s="94" t="s">
        <v>1018</v>
      </c>
      <c r="G78" s="94" t="s">
        <v>1019</v>
      </c>
      <c r="H78" s="67" t="s">
        <v>124</v>
      </c>
      <c r="I78" s="68" t="s">
        <v>14</v>
      </c>
      <c r="J78" s="69" t="s">
        <v>126</v>
      </c>
      <c r="K78" s="66" t="s">
        <v>449</v>
      </c>
      <c r="L78" s="54" t="s">
        <v>125</v>
      </c>
      <c r="M78" s="71">
        <v>2535</v>
      </c>
      <c r="N78" s="72"/>
      <c r="O78" s="71"/>
      <c r="P78" s="71"/>
      <c r="Q78" s="140">
        <v>228.15</v>
      </c>
      <c r="R78" s="71">
        <v>1365</v>
      </c>
      <c r="S78" s="71">
        <v>450</v>
      </c>
      <c r="T78" s="71"/>
      <c r="U78" s="72"/>
      <c r="V78" s="71"/>
      <c r="W78" s="72">
        <v>1110</v>
      </c>
      <c r="X78" s="71"/>
      <c r="Y78" s="71">
        <v>400</v>
      </c>
      <c r="Z78" s="71">
        <v>300</v>
      </c>
      <c r="AA78" s="72">
        <v>300</v>
      </c>
      <c r="AB78" s="72">
        <f>+M78+N78+O78+R78+S78+T78+U78+V78</f>
        <v>4350</v>
      </c>
      <c r="AC78" s="72">
        <f>+Q78</f>
        <v>228.15</v>
      </c>
      <c r="AD78" s="72"/>
      <c r="AE78" s="72">
        <f>+AB78+AC78+AD78</f>
        <v>4578.1499999999996</v>
      </c>
      <c r="AF78" s="72">
        <f t="shared" ref="AF78:AH79" si="24">+AB78*12</f>
        <v>52200</v>
      </c>
      <c r="AG78" s="72">
        <f t="shared" si="24"/>
        <v>2737.8</v>
      </c>
      <c r="AH78" s="72">
        <f t="shared" si="24"/>
        <v>0</v>
      </c>
      <c r="AI78" s="72">
        <f>+AF78+AG78+AH78</f>
        <v>54937.8</v>
      </c>
      <c r="AJ78" s="72">
        <f>+Y78</f>
        <v>400</v>
      </c>
      <c r="AK78" s="72">
        <f>+Z78+AA78</f>
        <v>600</v>
      </c>
      <c r="AL78" s="72"/>
      <c r="AM78" s="72">
        <f>+AI78+AJ78+AK78</f>
        <v>55937.8</v>
      </c>
      <c r="AN78" s="72"/>
    </row>
    <row r="79" spans="1:40" s="21" customFormat="1" ht="15" customHeight="1" x14ac:dyDescent="0.2">
      <c r="A79" s="70" t="s">
        <v>113</v>
      </c>
      <c r="B79" s="76" t="s">
        <v>819</v>
      </c>
      <c r="C79" s="64">
        <v>126</v>
      </c>
      <c r="D79" s="65" t="s">
        <v>467</v>
      </c>
      <c r="E79" s="66" t="s">
        <v>959</v>
      </c>
      <c r="F79" s="94" t="s">
        <v>1018</v>
      </c>
      <c r="G79" s="94" t="s">
        <v>1019</v>
      </c>
      <c r="H79" s="67" t="s">
        <v>60</v>
      </c>
      <c r="I79" s="68" t="s">
        <v>14</v>
      </c>
      <c r="J79" s="69" t="s">
        <v>62</v>
      </c>
      <c r="K79" s="66" t="s">
        <v>466</v>
      </c>
      <c r="L79" s="54" t="s">
        <v>137</v>
      </c>
      <c r="M79" s="71">
        <v>2173.6</v>
      </c>
      <c r="N79" s="72"/>
      <c r="O79" s="71"/>
      <c r="P79" s="71"/>
      <c r="Q79" s="140">
        <v>195.62</v>
      </c>
      <c r="R79" s="71">
        <v>1170.4000000000001</v>
      </c>
      <c r="S79" s="71">
        <v>450</v>
      </c>
      <c r="T79" s="71"/>
      <c r="U79" s="72"/>
      <c r="V79" s="71"/>
      <c r="W79" s="72">
        <f>116.87*5</f>
        <v>584.35</v>
      </c>
      <c r="X79" s="71"/>
      <c r="Y79" s="71">
        <v>400</v>
      </c>
      <c r="Z79" s="71">
        <v>300</v>
      </c>
      <c r="AA79" s="72">
        <v>300</v>
      </c>
      <c r="AB79" s="72">
        <f>+M79+N79+O79+R79+S79+T79+U79+V79</f>
        <v>3794</v>
      </c>
      <c r="AC79" s="72">
        <f>+Q79</f>
        <v>195.62</v>
      </c>
      <c r="AD79" s="72"/>
      <c r="AE79" s="72">
        <f>+AB79+AC79+AD79</f>
        <v>3989.62</v>
      </c>
      <c r="AF79" s="72">
        <f t="shared" si="24"/>
        <v>45528</v>
      </c>
      <c r="AG79" s="72">
        <f t="shared" si="24"/>
        <v>2347.44</v>
      </c>
      <c r="AH79" s="72">
        <f t="shared" si="24"/>
        <v>0</v>
      </c>
      <c r="AI79" s="72">
        <f>+AF79+AG79+AH79</f>
        <v>47875.44</v>
      </c>
      <c r="AJ79" s="72">
        <f>+Y79</f>
        <v>400</v>
      </c>
      <c r="AK79" s="72">
        <f>+Z79+AA79</f>
        <v>600</v>
      </c>
      <c r="AL79" s="72"/>
      <c r="AM79" s="72">
        <f>+AI79+AJ79+AK79</f>
        <v>48875.44</v>
      </c>
      <c r="AN79" s="72"/>
    </row>
    <row r="80" spans="1:40" s="21" customFormat="1" ht="15" customHeight="1" x14ac:dyDescent="0.2">
      <c r="A80" s="70" t="s">
        <v>113</v>
      </c>
      <c r="B80" s="78" t="s">
        <v>820</v>
      </c>
      <c r="C80" s="64">
        <v>127</v>
      </c>
      <c r="D80" s="97" t="s">
        <v>452</v>
      </c>
      <c r="E80" s="66" t="s">
        <v>959</v>
      </c>
      <c r="F80" s="94" t="s">
        <v>1018</v>
      </c>
      <c r="G80" s="94" t="s">
        <v>1019</v>
      </c>
      <c r="H80" s="67" t="s">
        <v>60</v>
      </c>
      <c r="I80" s="68" t="s">
        <v>14</v>
      </c>
      <c r="J80" s="69" t="s">
        <v>62</v>
      </c>
      <c r="K80" s="66" t="s">
        <v>451</v>
      </c>
      <c r="L80" s="54" t="s">
        <v>127</v>
      </c>
      <c r="M80" s="71">
        <v>2173.6</v>
      </c>
      <c r="N80" s="72"/>
      <c r="O80" s="71"/>
      <c r="P80" s="71"/>
      <c r="Q80" s="140">
        <v>195.62</v>
      </c>
      <c r="R80" s="71">
        <v>1170.4000000000001</v>
      </c>
      <c r="S80" s="71"/>
      <c r="T80" s="71"/>
      <c r="U80" s="72"/>
      <c r="V80" s="71"/>
      <c r="W80" s="72">
        <f>116.87*5</f>
        <v>584.35</v>
      </c>
      <c r="X80" s="71"/>
      <c r="Y80" s="71">
        <v>400</v>
      </c>
      <c r="Z80" s="71">
        <v>300</v>
      </c>
      <c r="AA80" s="72">
        <v>300</v>
      </c>
      <c r="AB80" s="72">
        <f t="shared" ref="AB80:AB143" si="25">+M80+N80+O80+R80+S80+T80+U80+V80</f>
        <v>3344</v>
      </c>
      <c r="AC80" s="72">
        <f t="shared" ref="AC80:AC143" si="26">+Q80</f>
        <v>195.62</v>
      </c>
      <c r="AD80" s="72"/>
      <c r="AE80" s="72">
        <f t="shared" ref="AE80:AE143" si="27">+AB80+AC80+AD80</f>
        <v>3539.62</v>
      </c>
      <c r="AF80" s="72">
        <f t="shared" ref="AF80:AF143" si="28">+AB80*12</f>
        <v>40128</v>
      </c>
      <c r="AG80" s="72">
        <f t="shared" ref="AG80:AG143" si="29">+AC80*12</f>
        <v>2347.44</v>
      </c>
      <c r="AH80" s="72">
        <f t="shared" ref="AH80:AH143" si="30">+AD80*12</f>
        <v>0</v>
      </c>
      <c r="AI80" s="72">
        <f t="shared" ref="AI80:AI143" si="31">+AF80+AG80+AH80</f>
        <v>42475.44</v>
      </c>
      <c r="AJ80" s="72">
        <f t="shared" ref="AJ80:AJ143" si="32">+Y80</f>
        <v>400</v>
      </c>
      <c r="AK80" s="72">
        <f t="shared" ref="AK80:AK143" si="33">+Z80+AA80</f>
        <v>600</v>
      </c>
      <c r="AL80" s="72"/>
      <c r="AM80" s="72">
        <f t="shared" ref="AM80:AM143" si="34">+AI80+AJ80+AK80</f>
        <v>43475.44</v>
      </c>
      <c r="AN80" s="72"/>
    </row>
    <row r="81" spans="1:40" s="21" customFormat="1" ht="15" customHeight="1" x14ac:dyDescent="0.2">
      <c r="A81" s="70" t="s">
        <v>113</v>
      </c>
      <c r="B81" s="76" t="s">
        <v>821</v>
      </c>
      <c r="C81" s="64">
        <v>128</v>
      </c>
      <c r="D81" s="97" t="s">
        <v>454</v>
      </c>
      <c r="E81" s="66" t="s">
        <v>959</v>
      </c>
      <c r="F81" s="94" t="s">
        <v>1018</v>
      </c>
      <c r="G81" s="94" t="s">
        <v>1019</v>
      </c>
      <c r="H81" s="67" t="s">
        <v>60</v>
      </c>
      <c r="I81" s="68" t="s">
        <v>14</v>
      </c>
      <c r="J81" s="69" t="s">
        <v>62</v>
      </c>
      <c r="K81" s="66" t="s">
        <v>453</v>
      </c>
      <c r="L81" s="54" t="s">
        <v>128</v>
      </c>
      <c r="M81" s="71">
        <v>2173.6</v>
      </c>
      <c r="N81" s="72"/>
      <c r="O81" s="71"/>
      <c r="P81" s="71"/>
      <c r="Q81" s="140">
        <v>195.62</v>
      </c>
      <c r="R81" s="71">
        <v>1170.4000000000001</v>
      </c>
      <c r="S81" s="71">
        <v>450</v>
      </c>
      <c r="T81" s="71"/>
      <c r="U81" s="72"/>
      <c r="V81" s="71"/>
      <c r="W81" s="72">
        <f>116.87*5</f>
        <v>584.35</v>
      </c>
      <c r="X81" s="71"/>
      <c r="Y81" s="71">
        <v>400</v>
      </c>
      <c r="Z81" s="71">
        <v>300</v>
      </c>
      <c r="AA81" s="72">
        <v>300</v>
      </c>
      <c r="AB81" s="72">
        <f t="shared" si="25"/>
        <v>3794</v>
      </c>
      <c r="AC81" s="72">
        <f t="shared" si="26"/>
        <v>195.62</v>
      </c>
      <c r="AD81" s="72"/>
      <c r="AE81" s="72">
        <f t="shared" si="27"/>
        <v>3989.62</v>
      </c>
      <c r="AF81" s="72">
        <f t="shared" si="28"/>
        <v>45528</v>
      </c>
      <c r="AG81" s="72">
        <f t="shared" si="29"/>
        <v>2347.44</v>
      </c>
      <c r="AH81" s="72">
        <f t="shared" si="30"/>
        <v>0</v>
      </c>
      <c r="AI81" s="72">
        <f t="shared" si="31"/>
        <v>47875.44</v>
      </c>
      <c r="AJ81" s="72">
        <f t="shared" si="32"/>
        <v>400</v>
      </c>
      <c r="AK81" s="72">
        <f t="shared" si="33"/>
        <v>600</v>
      </c>
      <c r="AL81" s="72"/>
      <c r="AM81" s="72">
        <f t="shared" si="34"/>
        <v>48875.44</v>
      </c>
      <c r="AN81" s="72"/>
    </row>
    <row r="82" spans="1:40" s="21" customFormat="1" ht="15" customHeight="1" x14ac:dyDescent="0.2">
      <c r="A82" s="70" t="s">
        <v>113</v>
      </c>
      <c r="B82" s="76" t="s">
        <v>822</v>
      </c>
      <c r="C82" s="64">
        <v>129</v>
      </c>
      <c r="D82" s="65" t="s">
        <v>416</v>
      </c>
      <c r="E82" s="66" t="s">
        <v>959</v>
      </c>
      <c r="F82" s="94" t="s">
        <v>1028</v>
      </c>
      <c r="G82" s="94" t="s">
        <v>1021</v>
      </c>
      <c r="H82" s="67" t="s">
        <v>129</v>
      </c>
      <c r="I82" s="68" t="s">
        <v>12</v>
      </c>
      <c r="J82" s="69" t="s">
        <v>40</v>
      </c>
      <c r="K82" s="66" t="s">
        <v>455</v>
      </c>
      <c r="L82" s="54" t="s">
        <v>130</v>
      </c>
      <c r="M82" s="71">
        <v>1370.85</v>
      </c>
      <c r="N82" s="72"/>
      <c r="O82" s="71"/>
      <c r="P82" s="71"/>
      <c r="Q82" s="140">
        <v>123.38</v>
      </c>
      <c r="R82" s="71">
        <v>738.15000000000009</v>
      </c>
      <c r="S82" s="71"/>
      <c r="T82" s="71"/>
      <c r="U82" s="72"/>
      <c r="V82" s="71">
        <v>158</v>
      </c>
      <c r="W82" s="72">
        <f>47.56*6</f>
        <v>285.36</v>
      </c>
      <c r="X82" s="71"/>
      <c r="Y82" s="71">
        <v>400</v>
      </c>
      <c r="Z82" s="71">
        <v>300</v>
      </c>
      <c r="AA82" s="72">
        <v>300</v>
      </c>
      <c r="AB82" s="72">
        <f t="shared" si="25"/>
        <v>2267</v>
      </c>
      <c r="AC82" s="72">
        <f t="shared" si="26"/>
        <v>123.38</v>
      </c>
      <c r="AD82" s="72"/>
      <c r="AE82" s="72">
        <f t="shared" si="27"/>
        <v>2390.38</v>
      </c>
      <c r="AF82" s="72">
        <f t="shared" si="28"/>
        <v>27204</v>
      </c>
      <c r="AG82" s="72">
        <f t="shared" si="29"/>
        <v>1480.56</v>
      </c>
      <c r="AH82" s="72">
        <f t="shared" si="30"/>
        <v>0</v>
      </c>
      <c r="AI82" s="72">
        <f t="shared" si="31"/>
        <v>28684.560000000001</v>
      </c>
      <c r="AJ82" s="72">
        <f t="shared" si="32"/>
        <v>400</v>
      </c>
      <c r="AK82" s="72">
        <f t="shared" si="33"/>
        <v>600</v>
      </c>
      <c r="AL82" s="72"/>
      <c r="AM82" s="72">
        <f t="shared" si="34"/>
        <v>29684.560000000001</v>
      </c>
      <c r="AN82" s="72"/>
    </row>
    <row r="83" spans="1:40" s="21" customFormat="1" ht="15" customHeight="1" x14ac:dyDescent="0.2">
      <c r="A83" s="70" t="s">
        <v>113</v>
      </c>
      <c r="B83" s="78" t="s">
        <v>823</v>
      </c>
      <c r="C83" s="64">
        <v>130</v>
      </c>
      <c r="D83" s="97" t="s">
        <v>457</v>
      </c>
      <c r="E83" s="66" t="s">
        <v>959</v>
      </c>
      <c r="F83" s="94" t="s">
        <v>1028</v>
      </c>
      <c r="G83" s="94" t="s">
        <v>1021</v>
      </c>
      <c r="H83" s="67" t="s">
        <v>129</v>
      </c>
      <c r="I83" s="68" t="s">
        <v>12</v>
      </c>
      <c r="J83" s="69" t="s">
        <v>25</v>
      </c>
      <c r="K83" s="66" t="s">
        <v>456</v>
      </c>
      <c r="L83" s="54" t="s">
        <v>131</v>
      </c>
      <c r="M83" s="71">
        <v>1394.25</v>
      </c>
      <c r="N83" s="72"/>
      <c r="O83" s="71"/>
      <c r="P83" s="71"/>
      <c r="Q83" s="140">
        <v>125.48</v>
      </c>
      <c r="R83" s="71">
        <v>750.75</v>
      </c>
      <c r="S83" s="71"/>
      <c r="T83" s="71"/>
      <c r="U83" s="72"/>
      <c r="V83" s="71">
        <v>158</v>
      </c>
      <c r="W83" s="72">
        <f t="shared" ref="W83:W86" si="35">47.56*6</f>
        <v>285.36</v>
      </c>
      <c r="X83" s="71"/>
      <c r="Y83" s="71">
        <v>400</v>
      </c>
      <c r="Z83" s="71">
        <v>300</v>
      </c>
      <c r="AA83" s="72">
        <v>300</v>
      </c>
      <c r="AB83" s="72">
        <f t="shared" si="25"/>
        <v>2303</v>
      </c>
      <c r="AC83" s="72">
        <f t="shared" si="26"/>
        <v>125.48</v>
      </c>
      <c r="AD83" s="72"/>
      <c r="AE83" s="72">
        <f t="shared" si="27"/>
        <v>2428.48</v>
      </c>
      <c r="AF83" s="72">
        <f t="shared" si="28"/>
        <v>27636</v>
      </c>
      <c r="AG83" s="72">
        <f t="shared" si="29"/>
        <v>1505.76</v>
      </c>
      <c r="AH83" s="72">
        <f t="shared" si="30"/>
        <v>0</v>
      </c>
      <c r="AI83" s="72">
        <f t="shared" si="31"/>
        <v>29141.759999999998</v>
      </c>
      <c r="AJ83" s="72">
        <f t="shared" si="32"/>
        <v>400</v>
      </c>
      <c r="AK83" s="72">
        <f t="shared" si="33"/>
        <v>600</v>
      </c>
      <c r="AL83" s="72"/>
      <c r="AM83" s="72">
        <f t="shared" si="34"/>
        <v>30141.759999999998</v>
      </c>
      <c r="AN83" s="72"/>
    </row>
    <row r="84" spans="1:40" s="21" customFormat="1" ht="15" customHeight="1" x14ac:dyDescent="0.2">
      <c r="A84" s="70" t="s">
        <v>113</v>
      </c>
      <c r="B84" s="76" t="s">
        <v>824</v>
      </c>
      <c r="C84" s="64">
        <v>131</v>
      </c>
      <c r="D84" s="65" t="s">
        <v>459</v>
      </c>
      <c r="E84" s="66" t="s">
        <v>959</v>
      </c>
      <c r="F84" s="94" t="s">
        <v>1028</v>
      </c>
      <c r="G84" s="94" t="s">
        <v>1021</v>
      </c>
      <c r="H84" s="67" t="s">
        <v>129</v>
      </c>
      <c r="I84" s="68" t="s">
        <v>12</v>
      </c>
      <c r="J84" s="69" t="s">
        <v>25</v>
      </c>
      <c r="K84" s="66" t="s">
        <v>458</v>
      </c>
      <c r="L84" s="54" t="s">
        <v>132</v>
      </c>
      <c r="M84" s="71">
        <v>1394.25</v>
      </c>
      <c r="N84" s="72"/>
      <c r="O84" s="71"/>
      <c r="P84" s="71"/>
      <c r="Q84" s="140">
        <v>125.48</v>
      </c>
      <c r="R84" s="71">
        <v>750.75</v>
      </c>
      <c r="S84" s="71"/>
      <c r="T84" s="71"/>
      <c r="U84" s="72"/>
      <c r="V84" s="71">
        <v>158</v>
      </c>
      <c r="W84" s="72">
        <f t="shared" si="35"/>
        <v>285.36</v>
      </c>
      <c r="X84" s="71"/>
      <c r="Y84" s="71">
        <v>400</v>
      </c>
      <c r="Z84" s="71">
        <v>300</v>
      </c>
      <c r="AA84" s="72">
        <v>300</v>
      </c>
      <c r="AB84" s="72">
        <f t="shared" si="25"/>
        <v>2303</v>
      </c>
      <c r="AC84" s="72">
        <f t="shared" si="26"/>
        <v>125.48</v>
      </c>
      <c r="AD84" s="72"/>
      <c r="AE84" s="72">
        <f t="shared" si="27"/>
        <v>2428.48</v>
      </c>
      <c r="AF84" s="72">
        <f t="shared" si="28"/>
        <v>27636</v>
      </c>
      <c r="AG84" s="72">
        <f t="shared" si="29"/>
        <v>1505.76</v>
      </c>
      <c r="AH84" s="72">
        <f t="shared" si="30"/>
        <v>0</v>
      </c>
      <c r="AI84" s="72">
        <f t="shared" si="31"/>
        <v>29141.759999999998</v>
      </c>
      <c r="AJ84" s="72">
        <f t="shared" si="32"/>
        <v>400</v>
      </c>
      <c r="AK84" s="72">
        <f t="shared" si="33"/>
        <v>600</v>
      </c>
      <c r="AL84" s="72"/>
      <c r="AM84" s="72">
        <f t="shared" si="34"/>
        <v>30141.759999999998</v>
      </c>
      <c r="AN84" s="72"/>
    </row>
    <row r="85" spans="1:40" s="21" customFormat="1" ht="15" customHeight="1" x14ac:dyDescent="0.2">
      <c r="A85" s="70" t="s">
        <v>113</v>
      </c>
      <c r="B85" s="76" t="s">
        <v>825</v>
      </c>
      <c r="C85" s="64">
        <v>132</v>
      </c>
      <c r="D85" s="97" t="s">
        <v>461</v>
      </c>
      <c r="E85" s="66" t="s">
        <v>959</v>
      </c>
      <c r="F85" s="94" t="s">
        <v>1028</v>
      </c>
      <c r="G85" s="94" t="s">
        <v>1021</v>
      </c>
      <c r="H85" s="67" t="s">
        <v>129</v>
      </c>
      <c r="I85" s="68" t="s">
        <v>12</v>
      </c>
      <c r="J85" s="69" t="s">
        <v>25</v>
      </c>
      <c r="K85" s="66" t="s">
        <v>460</v>
      </c>
      <c r="L85" s="54" t="s">
        <v>133</v>
      </c>
      <c r="M85" s="71">
        <v>1394.25</v>
      </c>
      <c r="N85" s="72"/>
      <c r="O85" s="71"/>
      <c r="P85" s="71"/>
      <c r="Q85" s="140">
        <v>125.48</v>
      </c>
      <c r="R85" s="71">
        <v>750.75</v>
      </c>
      <c r="S85" s="71"/>
      <c r="T85" s="71"/>
      <c r="U85" s="72"/>
      <c r="V85" s="71">
        <v>158</v>
      </c>
      <c r="W85" s="72">
        <f t="shared" si="35"/>
        <v>285.36</v>
      </c>
      <c r="X85" s="71"/>
      <c r="Y85" s="71">
        <v>400</v>
      </c>
      <c r="Z85" s="71">
        <v>300</v>
      </c>
      <c r="AA85" s="72">
        <v>300</v>
      </c>
      <c r="AB85" s="72">
        <f t="shared" si="25"/>
        <v>2303</v>
      </c>
      <c r="AC85" s="72">
        <f t="shared" si="26"/>
        <v>125.48</v>
      </c>
      <c r="AD85" s="72"/>
      <c r="AE85" s="72">
        <f t="shared" si="27"/>
        <v>2428.48</v>
      </c>
      <c r="AF85" s="72">
        <f t="shared" si="28"/>
        <v>27636</v>
      </c>
      <c r="AG85" s="72">
        <f t="shared" si="29"/>
        <v>1505.76</v>
      </c>
      <c r="AH85" s="72">
        <f t="shared" si="30"/>
        <v>0</v>
      </c>
      <c r="AI85" s="72">
        <f t="shared" si="31"/>
        <v>29141.759999999998</v>
      </c>
      <c r="AJ85" s="72">
        <f t="shared" si="32"/>
        <v>400</v>
      </c>
      <c r="AK85" s="72">
        <f t="shared" si="33"/>
        <v>600</v>
      </c>
      <c r="AL85" s="72"/>
      <c r="AM85" s="72">
        <f t="shared" si="34"/>
        <v>30141.759999999998</v>
      </c>
      <c r="AN85" s="72"/>
    </row>
    <row r="86" spans="1:40" s="21" customFormat="1" ht="15" customHeight="1" x14ac:dyDescent="0.2">
      <c r="A86" s="70" t="s">
        <v>113</v>
      </c>
      <c r="B86" s="78" t="s">
        <v>826</v>
      </c>
      <c r="C86" s="64">
        <v>133</v>
      </c>
      <c r="D86" s="65" t="s">
        <v>463</v>
      </c>
      <c r="E86" s="66" t="s">
        <v>959</v>
      </c>
      <c r="F86" s="94" t="s">
        <v>1028</v>
      </c>
      <c r="G86" s="94" t="s">
        <v>1021</v>
      </c>
      <c r="H86" s="67" t="s">
        <v>129</v>
      </c>
      <c r="I86" s="68" t="s">
        <v>12</v>
      </c>
      <c r="J86" s="69" t="s">
        <v>28</v>
      </c>
      <c r="K86" s="66" t="s">
        <v>462</v>
      </c>
      <c r="L86" s="54" t="s">
        <v>134</v>
      </c>
      <c r="M86" s="71">
        <v>1382.55</v>
      </c>
      <c r="N86" s="72"/>
      <c r="O86" s="71"/>
      <c r="P86" s="71"/>
      <c r="Q86" s="140">
        <v>124.43</v>
      </c>
      <c r="R86" s="71">
        <v>744.45</v>
      </c>
      <c r="S86" s="71"/>
      <c r="T86" s="71"/>
      <c r="U86" s="72"/>
      <c r="V86" s="71">
        <v>158</v>
      </c>
      <c r="W86" s="72">
        <f t="shared" si="35"/>
        <v>285.36</v>
      </c>
      <c r="X86" s="71"/>
      <c r="Y86" s="71">
        <v>400</v>
      </c>
      <c r="Z86" s="71">
        <v>300</v>
      </c>
      <c r="AA86" s="72">
        <v>300</v>
      </c>
      <c r="AB86" s="72">
        <f t="shared" si="25"/>
        <v>2285</v>
      </c>
      <c r="AC86" s="72">
        <f t="shared" si="26"/>
        <v>124.43</v>
      </c>
      <c r="AD86" s="72"/>
      <c r="AE86" s="72">
        <f t="shared" si="27"/>
        <v>2409.4299999999998</v>
      </c>
      <c r="AF86" s="72">
        <f t="shared" si="28"/>
        <v>27420</v>
      </c>
      <c r="AG86" s="72">
        <f t="shared" si="29"/>
        <v>1493.16</v>
      </c>
      <c r="AH86" s="72">
        <f t="shared" si="30"/>
        <v>0</v>
      </c>
      <c r="AI86" s="72">
        <f t="shared" si="31"/>
        <v>28913.16</v>
      </c>
      <c r="AJ86" s="72">
        <f t="shared" si="32"/>
        <v>400</v>
      </c>
      <c r="AK86" s="72">
        <f t="shared" si="33"/>
        <v>600</v>
      </c>
      <c r="AL86" s="72"/>
      <c r="AM86" s="72">
        <f t="shared" si="34"/>
        <v>29913.16</v>
      </c>
      <c r="AN86" s="72"/>
    </row>
    <row r="87" spans="1:40" s="21" customFormat="1" ht="15" customHeight="1" x14ac:dyDescent="0.2">
      <c r="A87" s="70" t="s">
        <v>113</v>
      </c>
      <c r="B87" s="76" t="s">
        <v>827</v>
      </c>
      <c r="C87" s="64">
        <v>134</v>
      </c>
      <c r="D87" s="97" t="s">
        <v>465</v>
      </c>
      <c r="E87" s="66" t="s">
        <v>959</v>
      </c>
      <c r="F87" s="93" t="s">
        <v>1028</v>
      </c>
      <c r="G87" s="93" t="s">
        <v>1027</v>
      </c>
      <c r="H87" s="67" t="s">
        <v>101</v>
      </c>
      <c r="I87" s="68" t="s">
        <v>12</v>
      </c>
      <c r="J87" s="69" t="s">
        <v>136</v>
      </c>
      <c r="K87" s="66" t="s">
        <v>464</v>
      </c>
      <c r="L87" s="54" t="s">
        <v>135</v>
      </c>
      <c r="M87" s="71">
        <v>1350.05</v>
      </c>
      <c r="N87" s="72"/>
      <c r="O87" s="71"/>
      <c r="P87" s="71"/>
      <c r="Q87" s="140">
        <v>121.5</v>
      </c>
      <c r="R87" s="71">
        <v>726.95</v>
      </c>
      <c r="S87" s="71"/>
      <c r="T87" s="71"/>
      <c r="U87" s="72"/>
      <c r="V87" s="71">
        <v>158</v>
      </c>
      <c r="W87" s="72">
        <v>330.44</v>
      </c>
      <c r="X87" s="71"/>
      <c r="Y87" s="71">
        <v>400</v>
      </c>
      <c r="Z87" s="71">
        <v>300</v>
      </c>
      <c r="AA87" s="72">
        <v>300</v>
      </c>
      <c r="AB87" s="72">
        <f t="shared" si="25"/>
        <v>2235</v>
      </c>
      <c r="AC87" s="72">
        <f t="shared" si="26"/>
        <v>121.5</v>
      </c>
      <c r="AD87" s="72"/>
      <c r="AE87" s="72">
        <f t="shared" si="27"/>
        <v>2356.5</v>
      </c>
      <c r="AF87" s="72">
        <f t="shared" si="28"/>
        <v>26820</v>
      </c>
      <c r="AG87" s="72">
        <f t="shared" si="29"/>
        <v>1458</v>
      </c>
      <c r="AH87" s="72">
        <f t="shared" si="30"/>
        <v>0</v>
      </c>
      <c r="AI87" s="72">
        <f t="shared" si="31"/>
        <v>28278</v>
      </c>
      <c r="AJ87" s="72">
        <f t="shared" si="32"/>
        <v>400</v>
      </c>
      <c r="AK87" s="72">
        <f t="shared" si="33"/>
        <v>600</v>
      </c>
      <c r="AL87" s="72"/>
      <c r="AM87" s="72">
        <f t="shared" si="34"/>
        <v>29278</v>
      </c>
      <c r="AN87" s="72"/>
    </row>
    <row r="88" spans="1:40" s="21" customFormat="1" ht="15" customHeight="1" x14ac:dyDescent="0.2">
      <c r="A88" s="70" t="s">
        <v>113</v>
      </c>
      <c r="B88" s="76" t="s">
        <v>828</v>
      </c>
      <c r="C88" s="64">
        <v>135</v>
      </c>
      <c r="D88" s="65" t="s">
        <v>448</v>
      </c>
      <c r="E88" s="66" t="s">
        <v>959</v>
      </c>
      <c r="F88" s="94" t="s">
        <v>1018</v>
      </c>
      <c r="G88" s="94" t="s">
        <v>1019</v>
      </c>
      <c r="H88" s="67" t="s">
        <v>60</v>
      </c>
      <c r="I88" s="68" t="s">
        <v>14</v>
      </c>
      <c r="J88" s="69" t="s">
        <v>122</v>
      </c>
      <c r="K88" s="66" t="s">
        <v>447</v>
      </c>
      <c r="L88" s="54" t="s">
        <v>123</v>
      </c>
      <c r="M88" s="71">
        <v>2906.15</v>
      </c>
      <c r="N88" s="72"/>
      <c r="O88" s="71"/>
      <c r="P88" s="71"/>
      <c r="Q88" s="140">
        <v>261.55</v>
      </c>
      <c r="R88" s="71">
        <v>1564.85</v>
      </c>
      <c r="S88" s="71">
        <v>450</v>
      </c>
      <c r="T88" s="71"/>
      <c r="U88" s="72"/>
      <c r="V88" s="71"/>
      <c r="W88" s="72">
        <v>984</v>
      </c>
      <c r="X88" s="71"/>
      <c r="Y88" s="71">
        <v>400</v>
      </c>
      <c r="Z88" s="71">
        <v>300</v>
      </c>
      <c r="AA88" s="72">
        <v>300</v>
      </c>
      <c r="AB88" s="72">
        <f>+M88+N88+O88+R88+S88+T88+U88+V88</f>
        <v>4921</v>
      </c>
      <c r="AC88" s="72">
        <f>+Q88</f>
        <v>261.55</v>
      </c>
      <c r="AD88" s="72"/>
      <c r="AE88" s="72">
        <f>+AB88+AC88+AD88</f>
        <v>5182.55</v>
      </c>
      <c r="AF88" s="72">
        <f>+AB88*12</f>
        <v>59052</v>
      </c>
      <c r="AG88" s="72">
        <f>+AC88*12</f>
        <v>3138.6000000000004</v>
      </c>
      <c r="AH88" s="72">
        <f>+AD88*12</f>
        <v>0</v>
      </c>
      <c r="AI88" s="72">
        <f>+AF88+AG88+AH88</f>
        <v>62190.6</v>
      </c>
      <c r="AJ88" s="72">
        <f>+Y88</f>
        <v>400</v>
      </c>
      <c r="AK88" s="72">
        <f>+Z88+AA88</f>
        <v>600</v>
      </c>
      <c r="AL88" s="72"/>
      <c r="AM88" s="72">
        <f>+AI88+AJ88+AK88</f>
        <v>63190.6</v>
      </c>
      <c r="AN88" s="72"/>
    </row>
    <row r="89" spans="1:40" s="21" customFormat="1" ht="15" customHeight="1" x14ac:dyDescent="0.2">
      <c r="A89" s="70" t="s">
        <v>138</v>
      </c>
      <c r="B89" s="78" t="s">
        <v>829</v>
      </c>
      <c r="C89" s="64">
        <v>137</v>
      </c>
      <c r="D89" s="97" t="s">
        <v>469</v>
      </c>
      <c r="E89" s="66" t="s">
        <v>959</v>
      </c>
      <c r="F89" s="99" t="s">
        <v>1018</v>
      </c>
      <c r="G89" s="99" t="s">
        <v>1019</v>
      </c>
      <c r="H89" s="67" t="s">
        <v>139</v>
      </c>
      <c r="I89" s="68" t="s">
        <v>14</v>
      </c>
      <c r="J89" s="69" t="s">
        <v>470</v>
      </c>
      <c r="K89" s="66" t="s">
        <v>468</v>
      </c>
      <c r="L89" s="54" t="s">
        <v>140</v>
      </c>
      <c r="M89" s="71">
        <v>3855.8</v>
      </c>
      <c r="N89" s="72"/>
      <c r="O89" s="71"/>
      <c r="P89" s="71"/>
      <c r="Q89" s="140">
        <v>347.02</v>
      </c>
      <c r="R89" s="71">
        <v>2076.1999999999998</v>
      </c>
      <c r="S89" s="71">
        <v>900</v>
      </c>
      <c r="T89" s="71"/>
      <c r="U89" s="72"/>
      <c r="V89" s="71"/>
      <c r="W89" s="72">
        <v>983.84</v>
      </c>
      <c r="X89" s="71"/>
      <c r="Y89" s="71">
        <v>400</v>
      </c>
      <c r="Z89" s="71">
        <v>300</v>
      </c>
      <c r="AA89" s="72">
        <v>300</v>
      </c>
      <c r="AB89" s="72">
        <f t="shared" si="25"/>
        <v>6832</v>
      </c>
      <c r="AC89" s="72">
        <f t="shared" si="26"/>
        <v>347.02</v>
      </c>
      <c r="AD89" s="72"/>
      <c r="AE89" s="72">
        <f t="shared" si="27"/>
        <v>7179.02</v>
      </c>
      <c r="AF89" s="72">
        <f t="shared" si="28"/>
        <v>81984</v>
      </c>
      <c r="AG89" s="72">
        <f t="shared" si="29"/>
        <v>4164.24</v>
      </c>
      <c r="AH89" s="72">
        <f t="shared" si="30"/>
        <v>0</v>
      </c>
      <c r="AI89" s="72">
        <f t="shared" si="31"/>
        <v>86148.24</v>
      </c>
      <c r="AJ89" s="72">
        <f t="shared" si="32"/>
        <v>400</v>
      </c>
      <c r="AK89" s="72">
        <f t="shared" si="33"/>
        <v>600</v>
      </c>
      <c r="AL89" s="72"/>
      <c r="AM89" s="72">
        <f t="shared" si="34"/>
        <v>87148.24</v>
      </c>
      <c r="AN89" s="72"/>
    </row>
    <row r="90" spans="1:40" s="21" customFormat="1" ht="15" customHeight="1" x14ac:dyDescent="0.2">
      <c r="A90" s="70" t="s">
        <v>138</v>
      </c>
      <c r="B90" s="76" t="s">
        <v>830</v>
      </c>
      <c r="C90" s="64">
        <v>138</v>
      </c>
      <c r="D90" s="66" t="s">
        <v>723</v>
      </c>
      <c r="E90" s="66" t="s">
        <v>959</v>
      </c>
      <c r="F90" s="99" t="s">
        <v>1018</v>
      </c>
      <c r="G90" s="99" t="s">
        <v>1019</v>
      </c>
      <c r="H90" s="67" t="s">
        <v>141</v>
      </c>
      <c r="I90" s="68" t="s">
        <v>14</v>
      </c>
      <c r="J90" s="69" t="s">
        <v>143</v>
      </c>
      <c r="K90" s="66">
        <v>26732492</v>
      </c>
      <c r="L90" s="54" t="s">
        <v>142</v>
      </c>
      <c r="M90" s="71">
        <v>4118.3999999999996</v>
      </c>
      <c r="N90" s="72"/>
      <c r="O90" s="71"/>
      <c r="P90" s="71"/>
      <c r="Q90" s="140">
        <v>370.66</v>
      </c>
      <c r="R90" s="71">
        <v>2217.6</v>
      </c>
      <c r="S90" s="71">
        <v>900</v>
      </c>
      <c r="T90" s="71"/>
      <c r="U90" s="72"/>
      <c r="V90" s="71"/>
      <c r="W90" s="72">
        <v>991.5</v>
      </c>
      <c r="X90" s="71"/>
      <c r="Y90" s="71">
        <v>400</v>
      </c>
      <c r="Z90" s="71">
        <v>300</v>
      </c>
      <c r="AA90" s="72">
        <v>300</v>
      </c>
      <c r="AB90" s="72">
        <f t="shared" si="25"/>
        <v>7236</v>
      </c>
      <c r="AC90" s="72">
        <f t="shared" si="26"/>
        <v>370.66</v>
      </c>
      <c r="AD90" s="72"/>
      <c r="AE90" s="72">
        <f t="shared" si="27"/>
        <v>7606.66</v>
      </c>
      <c r="AF90" s="72">
        <f t="shared" si="28"/>
        <v>86832</v>
      </c>
      <c r="AG90" s="72">
        <f t="shared" si="29"/>
        <v>4447.92</v>
      </c>
      <c r="AH90" s="72">
        <f t="shared" si="30"/>
        <v>0</v>
      </c>
      <c r="AI90" s="72">
        <f t="shared" si="31"/>
        <v>91279.92</v>
      </c>
      <c r="AJ90" s="72">
        <f t="shared" si="32"/>
        <v>400</v>
      </c>
      <c r="AK90" s="72">
        <f t="shared" si="33"/>
        <v>600</v>
      </c>
      <c r="AL90" s="72"/>
      <c r="AM90" s="72">
        <f t="shared" si="34"/>
        <v>92279.92</v>
      </c>
      <c r="AN90" s="72"/>
    </row>
    <row r="91" spans="1:40" s="21" customFormat="1" ht="15" customHeight="1" x14ac:dyDescent="0.2">
      <c r="A91" s="70" t="s">
        <v>138</v>
      </c>
      <c r="B91" s="76" t="s">
        <v>831</v>
      </c>
      <c r="C91" s="64">
        <v>139</v>
      </c>
      <c r="D91" s="66" t="s">
        <v>720</v>
      </c>
      <c r="E91" s="66" t="s">
        <v>959</v>
      </c>
      <c r="F91" s="99" t="s">
        <v>1018</v>
      </c>
      <c r="G91" s="99" t="s">
        <v>1019</v>
      </c>
      <c r="H91" s="67" t="s">
        <v>114</v>
      </c>
      <c r="I91" s="68" t="s">
        <v>14</v>
      </c>
      <c r="J91" s="69" t="s">
        <v>116</v>
      </c>
      <c r="K91" s="66">
        <v>17410877</v>
      </c>
      <c r="L91" s="54" t="s">
        <v>144</v>
      </c>
      <c r="M91" s="71">
        <v>4722.8999999999996</v>
      </c>
      <c r="N91" s="72">
        <v>520</v>
      </c>
      <c r="O91" s="71"/>
      <c r="P91" s="71"/>
      <c r="Q91" s="140">
        <v>471.86</v>
      </c>
      <c r="R91" s="71">
        <v>2543.1</v>
      </c>
      <c r="S91" s="71">
        <v>900</v>
      </c>
      <c r="T91" s="71"/>
      <c r="U91" s="72">
        <v>280</v>
      </c>
      <c r="V91" s="71"/>
      <c r="W91" s="72">
        <v>1193.4000000000001</v>
      </c>
      <c r="X91" s="71"/>
      <c r="Y91" s="71">
        <v>400</v>
      </c>
      <c r="Z91" s="71">
        <v>300</v>
      </c>
      <c r="AA91" s="72">
        <v>300</v>
      </c>
      <c r="AB91" s="72">
        <f t="shared" si="25"/>
        <v>8966</v>
      </c>
      <c r="AC91" s="72">
        <f t="shared" si="26"/>
        <v>471.86</v>
      </c>
      <c r="AD91" s="72"/>
      <c r="AE91" s="72">
        <f t="shared" si="27"/>
        <v>9437.86</v>
      </c>
      <c r="AF91" s="72">
        <f t="shared" si="28"/>
        <v>107592</v>
      </c>
      <c r="AG91" s="72">
        <f t="shared" si="29"/>
        <v>5662.32</v>
      </c>
      <c r="AH91" s="72">
        <f t="shared" si="30"/>
        <v>0</v>
      </c>
      <c r="AI91" s="72">
        <f t="shared" si="31"/>
        <v>113254.32</v>
      </c>
      <c r="AJ91" s="72">
        <f t="shared" si="32"/>
        <v>400</v>
      </c>
      <c r="AK91" s="72">
        <f t="shared" si="33"/>
        <v>600</v>
      </c>
      <c r="AL91" s="72"/>
      <c r="AM91" s="72">
        <f t="shared" si="34"/>
        <v>114254.32</v>
      </c>
      <c r="AN91" s="72"/>
    </row>
    <row r="92" spans="1:40" s="21" customFormat="1" ht="15" customHeight="1" x14ac:dyDescent="0.2">
      <c r="A92" s="70" t="s">
        <v>138</v>
      </c>
      <c r="B92" s="78" t="s">
        <v>832</v>
      </c>
      <c r="C92" s="64">
        <v>140</v>
      </c>
      <c r="D92" s="97" t="s">
        <v>472</v>
      </c>
      <c r="E92" s="66" t="s">
        <v>959</v>
      </c>
      <c r="F92" s="94" t="s">
        <v>1018</v>
      </c>
      <c r="G92" s="94" t="s">
        <v>1019</v>
      </c>
      <c r="H92" s="67" t="s">
        <v>120</v>
      </c>
      <c r="I92" s="68" t="s">
        <v>14</v>
      </c>
      <c r="J92" s="69" t="s">
        <v>122</v>
      </c>
      <c r="K92" s="66" t="s">
        <v>471</v>
      </c>
      <c r="L92" s="54" t="s">
        <v>145</v>
      </c>
      <c r="M92" s="71">
        <v>2906.15</v>
      </c>
      <c r="N92" s="72"/>
      <c r="O92" s="71"/>
      <c r="P92" s="71"/>
      <c r="Q92" s="140">
        <v>261.55</v>
      </c>
      <c r="R92" s="71">
        <v>1564.85</v>
      </c>
      <c r="S92" s="71">
        <v>450</v>
      </c>
      <c r="T92" s="71"/>
      <c r="U92" s="72"/>
      <c r="V92" s="71"/>
      <c r="W92" s="72">
        <v>1102</v>
      </c>
      <c r="X92" s="71"/>
      <c r="Y92" s="71">
        <v>400</v>
      </c>
      <c r="Z92" s="71">
        <v>300</v>
      </c>
      <c r="AA92" s="72">
        <v>300</v>
      </c>
      <c r="AB92" s="72">
        <f t="shared" si="25"/>
        <v>4921</v>
      </c>
      <c r="AC92" s="72">
        <f t="shared" si="26"/>
        <v>261.55</v>
      </c>
      <c r="AD92" s="72"/>
      <c r="AE92" s="72">
        <f t="shared" si="27"/>
        <v>5182.55</v>
      </c>
      <c r="AF92" s="72">
        <f t="shared" si="28"/>
        <v>59052</v>
      </c>
      <c r="AG92" s="72">
        <f t="shared" si="29"/>
        <v>3138.6000000000004</v>
      </c>
      <c r="AH92" s="72">
        <f t="shared" si="30"/>
        <v>0</v>
      </c>
      <c r="AI92" s="72">
        <f t="shared" si="31"/>
        <v>62190.6</v>
      </c>
      <c r="AJ92" s="72">
        <f t="shared" si="32"/>
        <v>400</v>
      </c>
      <c r="AK92" s="72">
        <f t="shared" si="33"/>
        <v>600</v>
      </c>
      <c r="AL92" s="72"/>
      <c r="AM92" s="72">
        <f t="shared" si="34"/>
        <v>63190.6</v>
      </c>
      <c r="AN92" s="72"/>
    </row>
    <row r="93" spans="1:40" s="21" customFormat="1" ht="15" customHeight="1" x14ac:dyDescent="0.2">
      <c r="A93" s="70" t="s">
        <v>138</v>
      </c>
      <c r="B93" s="76" t="s">
        <v>833</v>
      </c>
      <c r="C93" s="64">
        <v>141</v>
      </c>
      <c r="D93" s="66" t="s">
        <v>719</v>
      </c>
      <c r="E93" s="66" t="s">
        <v>959</v>
      </c>
      <c r="F93" s="94" t="s">
        <v>1018</v>
      </c>
      <c r="G93" s="94" t="s">
        <v>1019</v>
      </c>
      <c r="H93" s="67" t="s">
        <v>1025</v>
      </c>
      <c r="I93" s="68" t="s">
        <v>14</v>
      </c>
      <c r="J93" s="69" t="s">
        <v>216</v>
      </c>
      <c r="K93" s="66">
        <v>27370532</v>
      </c>
      <c r="L93" s="54" t="s">
        <v>215</v>
      </c>
      <c r="M93" s="71">
        <v>2702.7</v>
      </c>
      <c r="N93" s="72"/>
      <c r="O93" s="71"/>
      <c r="P93" s="71"/>
      <c r="Q93" s="140">
        <v>243.24</v>
      </c>
      <c r="R93" s="71">
        <v>1455.3</v>
      </c>
      <c r="S93" s="71"/>
      <c r="T93" s="71"/>
      <c r="U93" s="72"/>
      <c r="V93" s="71"/>
      <c r="W93" s="72">
        <v>905</v>
      </c>
      <c r="X93" s="71"/>
      <c r="Y93" s="71">
        <v>400</v>
      </c>
      <c r="Z93" s="71">
        <v>300</v>
      </c>
      <c r="AA93" s="72">
        <v>300</v>
      </c>
      <c r="AB93" s="72">
        <f>+M93+N93+O93+R93+S93+T93+U93+V93</f>
        <v>4158</v>
      </c>
      <c r="AC93" s="72">
        <f>+Q93</f>
        <v>243.24</v>
      </c>
      <c r="AD93" s="72"/>
      <c r="AE93" s="72">
        <f>+AB93+AC93+AD93</f>
        <v>4401.24</v>
      </c>
      <c r="AF93" s="72">
        <f>+AB93*12</f>
        <v>49896</v>
      </c>
      <c r="AG93" s="72">
        <f>+AC93*12</f>
        <v>2918.88</v>
      </c>
      <c r="AH93" s="72">
        <f>+AD93*12</f>
        <v>0</v>
      </c>
      <c r="AI93" s="72">
        <f>+AF93+AG93+AH93</f>
        <v>52814.879999999997</v>
      </c>
      <c r="AJ93" s="72">
        <f>+Y93</f>
        <v>400</v>
      </c>
      <c r="AK93" s="72">
        <f>+Z93+AA93</f>
        <v>600</v>
      </c>
      <c r="AL93" s="72"/>
      <c r="AM93" s="72">
        <f>+AI93+AJ93+AK93</f>
        <v>53814.879999999997</v>
      </c>
      <c r="AN93" s="72"/>
    </row>
    <row r="94" spans="1:40" s="21" customFormat="1" ht="15" customHeight="1" x14ac:dyDescent="0.2">
      <c r="A94" s="70" t="s">
        <v>138</v>
      </c>
      <c r="B94" s="76" t="s">
        <v>834</v>
      </c>
      <c r="C94" s="64">
        <v>142</v>
      </c>
      <c r="D94" s="97" t="s">
        <v>476</v>
      </c>
      <c r="E94" s="66" t="s">
        <v>959</v>
      </c>
      <c r="F94" s="94" t="s">
        <v>1018</v>
      </c>
      <c r="G94" s="94" t="s">
        <v>1019</v>
      </c>
      <c r="H94" s="67" t="s">
        <v>60</v>
      </c>
      <c r="I94" s="68" t="s">
        <v>14</v>
      </c>
      <c r="J94" s="69" t="s">
        <v>62</v>
      </c>
      <c r="K94" s="66" t="s">
        <v>475</v>
      </c>
      <c r="L94" s="54" t="s">
        <v>147</v>
      </c>
      <c r="M94" s="71">
        <v>2173.6</v>
      </c>
      <c r="N94" s="72"/>
      <c r="O94" s="71"/>
      <c r="P94" s="71"/>
      <c r="Q94" s="140">
        <v>195.62</v>
      </c>
      <c r="R94" s="71">
        <v>1170.4000000000001</v>
      </c>
      <c r="S94" s="71"/>
      <c r="T94" s="71"/>
      <c r="U94" s="72"/>
      <c r="V94" s="71"/>
      <c r="W94" s="72">
        <f>116.87*5</f>
        <v>584.35</v>
      </c>
      <c r="X94" s="71"/>
      <c r="Y94" s="71">
        <v>400</v>
      </c>
      <c r="Z94" s="71">
        <v>300</v>
      </c>
      <c r="AA94" s="72">
        <v>300</v>
      </c>
      <c r="AB94" s="72">
        <f t="shared" si="25"/>
        <v>3344</v>
      </c>
      <c r="AC94" s="72">
        <f t="shared" si="26"/>
        <v>195.62</v>
      </c>
      <c r="AD94" s="72"/>
      <c r="AE94" s="72">
        <f t="shared" si="27"/>
        <v>3539.62</v>
      </c>
      <c r="AF94" s="72">
        <f t="shared" si="28"/>
        <v>40128</v>
      </c>
      <c r="AG94" s="72">
        <f t="shared" si="29"/>
        <v>2347.44</v>
      </c>
      <c r="AH94" s="72">
        <f t="shared" si="30"/>
        <v>0</v>
      </c>
      <c r="AI94" s="72">
        <f t="shared" si="31"/>
        <v>42475.44</v>
      </c>
      <c r="AJ94" s="72">
        <f t="shared" si="32"/>
        <v>400</v>
      </c>
      <c r="AK94" s="72">
        <f t="shared" si="33"/>
        <v>600</v>
      </c>
      <c r="AL94" s="72"/>
      <c r="AM94" s="72">
        <f t="shared" si="34"/>
        <v>43475.44</v>
      </c>
      <c r="AN94" s="72"/>
    </row>
    <row r="95" spans="1:40" s="21" customFormat="1" ht="15" customHeight="1" x14ac:dyDescent="0.2">
      <c r="A95" s="70" t="s">
        <v>138</v>
      </c>
      <c r="B95" s="78" t="s">
        <v>835</v>
      </c>
      <c r="C95" s="64">
        <v>143</v>
      </c>
      <c r="D95" s="65" t="s">
        <v>478</v>
      </c>
      <c r="E95" s="66" t="s">
        <v>959</v>
      </c>
      <c r="F95" s="94" t="s">
        <v>1018</v>
      </c>
      <c r="G95" s="94" t="s">
        <v>1019</v>
      </c>
      <c r="H95" s="67" t="s">
        <v>60</v>
      </c>
      <c r="I95" s="68" t="s">
        <v>14</v>
      </c>
      <c r="J95" s="69" t="s">
        <v>62</v>
      </c>
      <c r="K95" s="66" t="s">
        <v>477</v>
      </c>
      <c r="L95" s="54" t="s">
        <v>148</v>
      </c>
      <c r="M95" s="71">
        <v>2173.6</v>
      </c>
      <c r="N95" s="72"/>
      <c r="O95" s="71"/>
      <c r="P95" s="71"/>
      <c r="Q95" s="140">
        <v>195.62</v>
      </c>
      <c r="R95" s="71">
        <v>1170.4000000000001</v>
      </c>
      <c r="S95" s="71"/>
      <c r="T95" s="71">
        <v>300</v>
      </c>
      <c r="U95" s="72"/>
      <c r="V95" s="71"/>
      <c r="W95" s="72">
        <f>116.87*5</f>
        <v>584.35</v>
      </c>
      <c r="X95" s="71"/>
      <c r="Y95" s="71">
        <v>400</v>
      </c>
      <c r="Z95" s="71">
        <v>300</v>
      </c>
      <c r="AA95" s="72">
        <v>300</v>
      </c>
      <c r="AB95" s="72">
        <f t="shared" si="25"/>
        <v>3644</v>
      </c>
      <c r="AC95" s="72">
        <f t="shared" si="26"/>
        <v>195.62</v>
      </c>
      <c r="AD95" s="72"/>
      <c r="AE95" s="72">
        <f t="shared" si="27"/>
        <v>3839.62</v>
      </c>
      <c r="AF95" s="72">
        <f t="shared" si="28"/>
        <v>43728</v>
      </c>
      <c r="AG95" s="72">
        <f t="shared" si="29"/>
        <v>2347.44</v>
      </c>
      <c r="AH95" s="72">
        <f t="shared" si="30"/>
        <v>0</v>
      </c>
      <c r="AI95" s="72">
        <f t="shared" si="31"/>
        <v>46075.44</v>
      </c>
      <c r="AJ95" s="72">
        <f t="shared" si="32"/>
        <v>400</v>
      </c>
      <c r="AK95" s="72">
        <f t="shared" si="33"/>
        <v>600</v>
      </c>
      <c r="AL95" s="72"/>
      <c r="AM95" s="72">
        <f t="shared" si="34"/>
        <v>47075.44</v>
      </c>
      <c r="AN95" s="72"/>
    </row>
    <row r="96" spans="1:40" s="21" customFormat="1" ht="15" customHeight="1" x14ac:dyDescent="0.2">
      <c r="A96" s="70" t="s">
        <v>138</v>
      </c>
      <c r="B96" s="76" t="s">
        <v>836</v>
      </c>
      <c r="C96" s="64">
        <v>144</v>
      </c>
      <c r="D96" s="97" t="s">
        <v>480</v>
      </c>
      <c r="E96" s="66" t="s">
        <v>959</v>
      </c>
      <c r="F96" s="94" t="s">
        <v>1018</v>
      </c>
      <c r="G96" s="94" t="s">
        <v>1019</v>
      </c>
      <c r="H96" s="67" t="s">
        <v>60</v>
      </c>
      <c r="I96" s="68" t="s">
        <v>14</v>
      </c>
      <c r="J96" s="69" t="s">
        <v>62</v>
      </c>
      <c r="K96" s="66" t="s">
        <v>479</v>
      </c>
      <c r="L96" s="54" t="s">
        <v>149</v>
      </c>
      <c r="M96" s="71">
        <v>2173.6</v>
      </c>
      <c r="N96" s="72"/>
      <c r="O96" s="71"/>
      <c r="P96" s="71"/>
      <c r="Q96" s="140">
        <v>195.62</v>
      </c>
      <c r="R96" s="71">
        <v>1170.4000000000001</v>
      </c>
      <c r="S96" s="71"/>
      <c r="T96" s="71">
        <v>300</v>
      </c>
      <c r="U96" s="72"/>
      <c r="V96" s="71"/>
      <c r="W96" s="72">
        <f>116.87*5</f>
        <v>584.35</v>
      </c>
      <c r="X96" s="71"/>
      <c r="Y96" s="71">
        <v>400</v>
      </c>
      <c r="Z96" s="71">
        <v>300</v>
      </c>
      <c r="AA96" s="72">
        <v>300</v>
      </c>
      <c r="AB96" s="72">
        <f t="shared" si="25"/>
        <v>3644</v>
      </c>
      <c r="AC96" s="72">
        <f t="shared" si="26"/>
        <v>195.62</v>
      </c>
      <c r="AD96" s="72"/>
      <c r="AE96" s="72">
        <f t="shared" si="27"/>
        <v>3839.62</v>
      </c>
      <c r="AF96" s="72">
        <f t="shared" si="28"/>
        <v>43728</v>
      </c>
      <c r="AG96" s="72">
        <f t="shared" si="29"/>
        <v>2347.44</v>
      </c>
      <c r="AH96" s="72">
        <f t="shared" si="30"/>
        <v>0</v>
      </c>
      <c r="AI96" s="72">
        <f t="shared" si="31"/>
        <v>46075.44</v>
      </c>
      <c r="AJ96" s="72">
        <f t="shared" si="32"/>
        <v>400</v>
      </c>
      <c r="AK96" s="72">
        <f t="shared" si="33"/>
        <v>600</v>
      </c>
      <c r="AL96" s="72"/>
      <c r="AM96" s="72">
        <f t="shared" si="34"/>
        <v>47075.44</v>
      </c>
      <c r="AN96" s="72"/>
    </row>
    <row r="97" spans="1:40" s="21" customFormat="1" ht="15" customHeight="1" x14ac:dyDescent="0.2">
      <c r="A97" s="70" t="s">
        <v>138</v>
      </c>
      <c r="B97" s="76" t="s">
        <v>837</v>
      </c>
      <c r="C97" s="64">
        <v>145</v>
      </c>
      <c r="D97" s="65" t="s">
        <v>482</v>
      </c>
      <c r="E97" s="66" t="s">
        <v>959</v>
      </c>
      <c r="F97" s="94" t="s">
        <v>1028</v>
      </c>
      <c r="G97" s="94" t="s">
        <v>1021</v>
      </c>
      <c r="H97" s="67" t="s">
        <v>129</v>
      </c>
      <c r="I97" s="68" t="s">
        <v>12</v>
      </c>
      <c r="J97" s="69" t="s">
        <v>40</v>
      </c>
      <c r="K97" s="66" t="s">
        <v>481</v>
      </c>
      <c r="L97" s="54" t="s">
        <v>150</v>
      </c>
      <c r="M97" s="71">
        <v>1370.85</v>
      </c>
      <c r="N97" s="72"/>
      <c r="O97" s="71"/>
      <c r="P97" s="71"/>
      <c r="Q97" s="140">
        <v>123.38</v>
      </c>
      <c r="R97" s="71">
        <v>738.15000000000009</v>
      </c>
      <c r="S97" s="71"/>
      <c r="T97" s="71"/>
      <c r="U97" s="72"/>
      <c r="V97" s="71">
        <v>158</v>
      </c>
      <c r="W97" s="72">
        <f t="shared" ref="W97:W101" si="36">47.56*6</f>
        <v>285.36</v>
      </c>
      <c r="X97" s="71"/>
      <c r="Y97" s="71">
        <v>400</v>
      </c>
      <c r="Z97" s="71">
        <v>300</v>
      </c>
      <c r="AA97" s="72">
        <v>300</v>
      </c>
      <c r="AB97" s="72">
        <f t="shared" si="25"/>
        <v>2267</v>
      </c>
      <c r="AC97" s="72">
        <f t="shared" si="26"/>
        <v>123.38</v>
      </c>
      <c r="AD97" s="72"/>
      <c r="AE97" s="72">
        <f t="shared" si="27"/>
        <v>2390.38</v>
      </c>
      <c r="AF97" s="72">
        <f t="shared" si="28"/>
        <v>27204</v>
      </c>
      <c r="AG97" s="72">
        <f t="shared" si="29"/>
        <v>1480.56</v>
      </c>
      <c r="AH97" s="72">
        <f t="shared" si="30"/>
        <v>0</v>
      </c>
      <c r="AI97" s="72">
        <f t="shared" si="31"/>
        <v>28684.560000000001</v>
      </c>
      <c r="AJ97" s="72">
        <f t="shared" si="32"/>
        <v>400</v>
      </c>
      <c r="AK97" s="72">
        <f t="shared" si="33"/>
        <v>600</v>
      </c>
      <c r="AL97" s="72"/>
      <c r="AM97" s="72">
        <f t="shared" si="34"/>
        <v>29684.560000000001</v>
      </c>
      <c r="AN97" s="72"/>
    </row>
    <row r="98" spans="1:40" s="21" customFormat="1" ht="15" customHeight="1" x14ac:dyDescent="0.2">
      <c r="A98" s="70" t="s">
        <v>138</v>
      </c>
      <c r="B98" s="78" t="s">
        <v>838</v>
      </c>
      <c r="C98" s="64">
        <v>146</v>
      </c>
      <c r="D98" s="97" t="s">
        <v>484</v>
      </c>
      <c r="E98" s="66" t="s">
        <v>959</v>
      </c>
      <c r="F98" s="94" t="s">
        <v>1028</v>
      </c>
      <c r="G98" s="94" t="s">
        <v>1021</v>
      </c>
      <c r="H98" s="67" t="s">
        <v>129</v>
      </c>
      <c r="I98" s="68" t="s">
        <v>12</v>
      </c>
      <c r="J98" s="69" t="s">
        <v>28</v>
      </c>
      <c r="K98" s="66" t="s">
        <v>483</v>
      </c>
      <c r="L98" s="54" t="s">
        <v>151</v>
      </c>
      <c r="M98" s="71">
        <v>1382.55</v>
      </c>
      <c r="N98" s="72"/>
      <c r="O98" s="71"/>
      <c r="P98" s="71"/>
      <c r="Q98" s="140">
        <v>124.43</v>
      </c>
      <c r="R98" s="71">
        <v>744.45</v>
      </c>
      <c r="S98" s="71"/>
      <c r="T98" s="71"/>
      <c r="U98" s="72"/>
      <c r="V98" s="71">
        <v>158</v>
      </c>
      <c r="W98" s="72">
        <f t="shared" si="36"/>
        <v>285.36</v>
      </c>
      <c r="X98" s="71"/>
      <c r="Y98" s="71">
        <v>400</v>
      </c>
      <c r="Z98" s="71">
        <v>300</v>
      </c>
      <c r="AA98" s="72">
        <v>300</v>
      </c>
      <c r="AB98" s="72">
        <f t="shared" si="25"/>
        <v>2285</v>
      </c>
      <c r="AC98" s="72">
        <f t="shared" si="26"/>
        <v>124.43</v>
      </c>
      <c r="AD98" s="72"/>
      <c r="AE98" s="72">
        <f t="shared" si="27"/>
        <v>2409.4299999999998</v>
      </c>
      <c r="AF98" s="72">
        <f t="shared" si="28"/>
        <v>27420</v>
      </c>
      <c r="AG98" s="72">
        <f t="shared" si="29"/>
        <v>1493.16</v>
      </c>
      <c r="AH98" s="72">
        <f t="shared" si="30"/>
        <v>0</v>
      </c>
      <c r="AI98" s="72">
        <f t="shared" si="31"/>
        <v>28913.16</v>
      </c>
      <c r="AJ98" s="72">
        <f t="shared" si="32"/>
        <v>400</v>
      </c>
      <c r="AK98" s="72">
        <f t="shared" si="33"/>
        <v>600</v>
      </c>
      <c r="AL98" s="72"/>
      <c r="AM98" s="72">
        <f t="shared" si="34"/>
        <v>29913.16</v>
      </c>
      <c r="AN98" s="72"/>
    </row>
    <row r="99" spans="1:40" s="21" customFormat="1" ht="15" customHeight="1" x14ac:dyDescent="0.2">
      <c r="A99" s="70" t="s">
        <v>138</v>
      </c>
      <c r="B99" s="76" t="s">
        <v>839</v>
      </c>
      <c r="C99" s="64">
        <v>147</v>
      </c>
      <c r="D99" s="97" t="s">
        <v>486</v>
      </c>
      <c r="E99" s="66" t="s">
        <v>959</v>
      </c>
      <c r="F99" s="94" t="s">
        <v>1028</v>
      </c>
      <c r="G99" s="94" t="s">
        <v>1021</v>
      </c>
      <c r="H99" s="67" t="s">
        <v>129</v>
      </c>
      <c r="I99" s="68" t="s">
        <v>12</v>
      </c>
      <c r="J99" s="69" t="s">
        <v>25</v>
      </c>
      <c r="K99" s="66" t="s">
        <v>485</v>
      </c>
      <c r="L99" s="54" t="s">
        <v>152</v>
      </c>
      <c r="M99" s="71">
        <v>1394.25</v>
      </c>
      <c r="N99" s="72"/>
      <c r="O99" s="71"/>
      <c r="P99" s="71"/>
      <c r="Q99" s="140">
        <v>125.48</v>
      </c>
      <c r="R99" s="71">
        <v>750.75</v>
      </c>
      <c r="S99" s="71"/>
      <c r="T99" s="71"/>
      <c r="U99" s="72"/>
      <c r="V99" s="71">
        <v>158</v>
      </c>
      <c r="W99" s="72">
        <f t="shared" si="36"/>
        <v>285.36</v>
      </c>
      <c r="X99" s="71"/>
      <c r="Y99" s="71">
        <v>400</v>
      </c>
      <c r="Z99" s="71">
        <v>300</v>
      </c>
      <c r="AA99" s="72">
        <v>300</v>
      </c>
      <c r="AB99" s="72">
        <f t="shared" si="25"/>
        <v>2303</v>
      </c>
      <c r="AC99" s="72">
        <f t="shared" si="26"/>
        <v>125.48</v>
      </c>
      <c r="AD99" s="72"/>
      <c r="AE99" s="72">
        <f t="shared" si="27"/>
        <v>2428.48</v>
      </c>
      <c r="AF99" s="72">
        <f t="shared" si="28"/>
        <v>27636</v>
      </c>
      <c r="AG99" s="72">
        <f t="shared" si="29"/>
        <v>1505.76</v>
      </c>
      <c r="AH99" s="72">
        <f t="shared" si="30"/>
        <v>0</v>
      </c>
      <c r="AI99" s="72">
        <f t="shared" si="31"/>
        <v>29141.759999999998</v>
      </c>
      <c r="AJ99" s="72">
        <f t="shared" si="32"/>
        <v>400</v>
      </c>
      <c r="AK99" s="72">
        <f t="shared" si="33"/>
        <v>600</v>
      </c>
      <c r="AL99" s="72"/>
      <c r="AM99" s="72">
        <f t="shared" si="34"/>
        <v>30141.759999999998</v>
      </c>
      <c r="AN99" s="72"/>
    </row>
    <row r="100" spans="1:40" s="21" customFormat="1" ht="15" customHeight="1" x14ac:dyDescent="0.2">
      <c r="A100" s="70" t="s">
        <v>138</v>
      </c>
      <c r="B100" s="76" t="s">
        <v>840</v>
      </c>
      <c r="C100" s="64">
        <v>148</v>
      </c>
      <c r="D100" s="65" t="s">
        <v>488</v>
      </c>
      <c r="E100" s="66" t="s">
        <v>959</v>
      </c>
      <c r="F100" s="94" t="s">
        <v>1028</v>
      </c>
      <c r="G100" s="94" t="s">
        <v>1021</v>
      </c>
      <c r="H100" s="67" t="s">
        <v>129</v>
      </c>
      <c r="I100" s="68" t="s">
        <v>12</v>
      </c>
      <c r="J100" s="69" t="s">
        <v>28</v>
      </c>
      <c r="K100" s="66" t="s">
        <v>487</v>
      </c>
      <c r="L100" s="54" t="s">
        <v>153</v>
      </c>
      <c r="M100" s="71">
        <v>1382.55</v>
      </c>
      <c r="N100" s="72"/>
      <c r="O100" s="71"/>
      <c r="P100" s="71"/>
      <c r="Q100" s="140">
        <v>124.43</v>
      </c>
      <c r="R100" s="71">
        <v>744.45</v>
      </c>
      <c r="S100" s="71"/>
      <c r="T100" s="71"/>
      <c r="U100" s="72"/>
      <c r="V100" s="71">
        <v>158</v>
      </c>
      <c r="W100" s="72">
        <f t="shared" si="36"/>
        <v>285.36</v>
      </c>
      <c r="X100" s="71"/>
      <c r="Y100" s="71">
        <v>400</v>
      </c>
      <c r="Z100" s="71">
        <v>300</v>
      </c>
      <c r="AA100" s="72">
        <v>300</v>
      </c>
      <c r="AB100" s="72">
        <f t="shared" si="25"/>
        <v>2285</v>
      </c>
      <c r="AC100" s="72">
        <f t="shared" si="26"/>
        <v>124.43</v>
      </c>
      <c r="AD100" s="72"/>
      <c r="AE100" s="72">
        <f t="shared" si="27"/>
        <v>2409.4299999999998</v>
      </c>
      <c r="AF100" s="72">
        <f t="shared" si="28"/>
        <v>27420</v>
      </c>
      <c r="AG100" s="72">
        <f t="shared" si="29"/>
        <v>1493.16</v>
      </c>
      <c r="AH100" s="72">
        <f t="shared" si="30"/>
        <v>0</v>
      </c>
      <c r="AI100" s="72">
        <f t="shared" si="31"/>
        <v>28913.16</v>
      </c>
      <c r="AJ100" s="72">
        <f t="shared" si="32"/>
        <v>400</v>
      </c>
      <c r="AK100" s="72">
        <f t="shared" si="33"/>
        <v>600</v>
      </c>
      <c r="AL100" s="72"/>
      <c r="AM100" s="72">
        <f t="shared" si="34"/>
        <v>29913.16</v>
      </c>
      <c r="AN100" s="72"/>
    </row>
    <row r="101" spans="1:40" s="21" customFormat="1" ht="15" customHeight="1" x14ac:dyDescent="0.2">
      <c r="A101" s="70" t="s">
        <v>138</v>
      </c>
      <c r="B101" s="78" t="s">
        <v>841</v>
      </c>
      <c r="C101" s="64">
        <v>149</v>
      </c>
      <c r="D101" s="66" t="s">
        <v>721</v>
      </c>
      <c r="E101" s="66" t="s">
        <v>959</v>
      </c>
      <c r="F101" s="94" t="s">
        <v>1028</v>
      </c>
      <c r="G101" s="94" t="s">
        <v>1021</v>
      </c>
      <c r="H101" s="67" t="s">
        <v>154</v>
      </c>
      <c r="I101" s="68" t="s">
        <v>12</v>
      </c>
      <c r="J101" s="69" t="s">
        <v>40</v>
      </c>
      <c r="K101" s="66">
        <v>27363232</v>
      </c>
      <c r="L101" s="54" t="s">
        <v>155</v>
      </c>
      <c r="M101" s="71">
        <v>1370.85</v>
      </c>
      <c r="N101" s="72"/>
      <c r="O101" s="71"/>
      <c r="P101" s="71"/>
      <c r="Q101" s="140">
        <v>123.38</v>
      </c>
      <c r="R101" s="71">
        <v>738.15000000000009</v>
      </c>
      <c r="S101" s="71"/>
      <c r="T101" s="71"/>
      <c r="U101" s="72"/>
      <c r="V101" s="71">
        <v>158</v>
      </c>
      <c r="W101" s="72">
        <f t="shared" si="36"/>
        <v>285.36</v>
      </c>
      <c r="X101" s="71"/>
      <c r="Y101" s="71">
        <v>400</v>
      </c>
      <c r="Z101" s="71">
        <v>300</v>
      </c>
      <c r="AA101" s="72">
        <v>300</v>
      </c>
      <c r="AB101" s="72">
        <f t="shared" si="25"/>
        <v>2267</v>
      </c>
      <c r="AC101" s="72">
        <f t="shared" si="26"/>
        <v>123.38</v>
      </c>
      <c r="AD101" s="72"/>
      <c r="AE101" s="72">
        <f t="shared" si="27"/>
        <v>2390.38</v>
      </c>
      <c r="AF101" s="72">
        <f t="shared" si="28"/>
        <v>27204</v>
      </c>
      <c r="AG101" s="72">
        <f t="shared" si="29"/>
        <v>1480.56</v>
      </c>
      <c r="AH101" s="72">
        <f t="shared" si="30"/>
        <v>0</v>
      </c>
      <c r="AI101" s="72">
        <f t="shared" si="31"/>
        <v>28684.560000000001</v>
      </c>
      <c r="AJ101" s="72">
        <f t="shared" si="32"/>
        <v>400</v>
      </c>
      <c r="AK101" s="72">
        <f t="shared" si="33"/>
        <v>600</v>
      </c>
      <c r="AL101" s="72"/>
      <c r="AM101" s="72">
        <f t="shared" si="34"/>
        <v>29684.560000000001</v>
      </c>
      <c r="AN101" s="72"/>
    </row>
    <row r="102" spans="1:40" s="21" customFormat="1" ht="15" customHeight="1" x14ac:dyDescent="0.2">
      <c r="A102" s="75" t="s">
        <v>156</v>
      </c>
      <c r="B102" s="76" t="s">
        <v>842</v>
      </c>
      <c r="C102" s="64">
        <v>154</v>
      </c>
      <c r="D102" s="65" t="s">
        <v>490</v>
      </c>
      <c r="E102" s="66" t="s">
        <v>959</v>
      </c>
      <c r="F102" s="99" t="s">
        <v>1018</v>
      </c>
      <c r="G102" s="99" t="s">
        <v>1019</v>
      </c>
      <c r="H102" s="67" t="s">
        <v>157</v>
      </c>
      <c r="I102" s="68" t="s">
        <v>14</v>
      </c>
      <c r="J102" s="69" t="s">
        <v>143</v>
      </c>
      <c r="K102" s="66" t="s">
        <v>489</v>
      </c>
      <c r="L102" s="54" t="s">
        <v>158</v>
      </c>
      <c r="M102" s="71">
        <v>4118.3999999999996</v>
      </c>
      <c r="N102" s="72">
        <v>260</v>
      </c>
      <c r="O102" s="71"/>
      <c r="P102" s="71"/>
      <c r="Q102" s="140">
        <v>394.06</v>
      </c>
      <c r="R102" s="71">
        <v>2217.6</v>
      </c>
      <c r="S102" s="71"/>
      <c r="T102" s="71"/>
      <c r="U102" s="72">
        <v>140</v>
      </c>
      <c r="V102" s="71"/>
      <c r="W102" s="72">
        <v>991.5</v>
      </c>
      <c r="X102" s="71"/>
      <c r="Y102" s="71">
        <v>400</v>
      </c>
      <c r="Z102" s="71">
        <v>300</v>
      </c>
      <c r="AA102" s="72">
        <v>300</v>
      </c>
      <c r="AB102" s="72">
        <f t="shared" si="25"/>
        <v>6736</v>
      </c>
      <c r="AC102" s="72">
        <f t="shared" si="26"/>
        <v>394.06</v>
      </c>
      <c r="AD102" s="72"/>
      <c r="AE102" s="72">
        <f t="shared" si="27"/>
        <v>7130.06</v>
      </c>
      <c r="AF102" s="72">
        <f t="shared" si="28"/>
        <v>80832</v>
      </c>
      <c r="AG102" s="72">
        <f t="shared" si="29"/>
        <v>4728.72</v>
      </c>
      <c r="AH102" s="72">
        <f t="shared" si="30"/>
        <v>0</v>
      </c>
      <c r="AI102" s="72">
        <f t="shared" si="31"/>
        <v>85560.72</v>
      </c>
      <c r="AJ102" s="72">
        <f t="shared" si="32"/>
        <v>400</v>
      </c>
      <c r="AK102" s="72">
        <f t="shared" si="33"/>
        <v>600</v>
      </c>
      <c r="AL102" s="72"/>
      <c r="AM102" s="72">
        <f t="shared" si="34"/>
        <v>86560.72</v>
      </c>
      <c r="AN102" s="72"/>
    </row>
    <row r="103" spans="1:40" s="21" customFormat="1" ht="15" customHeight="1" x14ac:dyDescent="0.2">
      <c r="A103" s="75" t="s">
        <v>156</v>
      </c>
      <c r="B103" s="76" t="s">
        <v>843</v>
      </c>
      <c r="C103" s="64">
        <v>157</v>
      </c>
      <c r="D103" s="97" t="s">
        <v>492</v>
      </c>
      <c r="E103" s="66" t="s">
        <v>959</v>
      </c>
      <c r="F103" s="94" t="s">
        <v>1018</v>
      </c>
      <c r="G103" s="94" t="s">
        <v>1019</v>
      </c>
      <c r="H103" s="67" t="s">
        <v>60</v>
      </c>
      <c r="I103" s="68" t="s">
        <v>14</v>
      </c>
      <c r="J103" s="69" t="s">
        <v>62</v>
      </c>
      <c r="K103" s="66" t="s">
        <v>491</v>
      </c>
      <c r="L103" s="54" t="s">
        <v>159</v>
      </c>
      <c r="M103" s="71">
        <v>2173.6</v>
      </c>
      <c r="N103" s="72"/>
      <c r="O103" s="71"/>
      <c r="P103" s="71"/>
      <c r="Q103" s="140">
        <v>195.62</v>
      </c>
      <c r="R103" s="71">
        <v>1170.4000000000001</v>
      </c>
      <c r="S103" s="71">
        <v>450</v>
      </c>
      <c r="T103" s="71"/>
      <c r="U103" s="72"/>
      <c r="V103" s="71"/>
      <c r="W103" s="72">
        <f>116.87*5</f>
        <v>584.35</v>
      </c>
      <c r="X103" s="71"/>
      <c r="Y103" s="71">
        <v>400</v>
      </c>
      <c r="Z103" s="71">
        <v>300</v>
      </c>
      <c r="AA103" s="72">
        <v>300</v>
      </c>
      <c r="AB103" s="72">
        <f t="shared" si="25"/>
        <v>3794</v>
      </c>
      <c r="AC103" s="72">
        <f t="shared" si="26"/>
        <v>195.62</v>
      </c>
      <c r="AD103" s="72"/>
      <c r="AE103" s="72">
        <f t="shared" si="27"/>
        <v>3989.62</v>
      </c>
      <c r="AF103" s="72">
        <f t="shared" si="28"/>
        <v>45528</v>
      </c>
      <c r="AG103" s="72">
        <f t="shared" si="29"/>
        <v>2347.44</v>
      </c>
      <c r="AH103" s="72">
        <f t="shared" si="30"/>
        <v>0</v>
      </c>
      <c r="AI103" s="72">
        <f t="shared" si="31"/>
        <v>47875.44</v>
      </c>
      <c r="AJ103" s="72">
        <f t="shared" si="32"/>
        <v>400</v>
      </c>
      <c r="AK103" s="72">
        <f t="shared" si="33"/>
        <v>600</v>
      </c>
      <c r="AL103" s="72"/>
      <c r="AM103" s="72">
        <f t="shared" si="34"/>
        <v>48875.44</v>
      </c>
      <c r="AN103" s="72"/>
    </row>
    <row r="104" spans="1:40" s="21" customFormat="1" ht="15" customHeight="1" x14ac:dyDescent="0.2">
      <c r="A104" s="75" t="s">
        <v>156</v>
      </c>
      <c r="B104" s="78" t="s">
        <v>844</v>
      </c>
      <c r="C104" s="64">
        <v>158</v>
      </c>
      <c r="D104" s="65" t="s">
        <v>494</v>
      </c>
      <c r="E104" s="66" t="s">
        <v>959</v>
      </c>
      <c r="F104" s="94" t="s">
        <v>1018</v>
      </c>
      <c r="G104" s="94" t="s">
        <v>1019</v>
      </c>
      <c r="H104" s="67" t="s">
        <v>120</v>
      </c>
      <c r="I104" s="68" t="s">
        <v>14</v>
      </c>
      <c r="J104" s="69" t="s">
        <v>122</v>
      </c>
      <c r="K104" s="66" t="s">
        <v>493</v>
      </c>
      <c r="L104" s="54" t="s">
        <v>160</v>
      </c>
      <c r="M104" s="71">
        <v>2906.15</v>
      </c>
      <c r="N104" s="72"/>
      <c r="O104" s="71"/>
      <c r="P104" s="71"/>
      <c r="Q104" s="140">
        <v>261.55</v>
      </c>
      <c r="R104" s="71">
        <v>1564.85</v>
      </c>
      <c r="S104" s="71">
        <v>450</v>
      </c>
      <c r="T104" s="71"/>
      <c r="U104" s="72"/>
      <c r="V104" s="71"/>
      <c r="W104" s="72">
        <v>1071</v>
      </c>
      <c r="X104" s="71"/>
      <c r="Y104" s="71">
        <v>400</v>
      </c>
      <c r="Z104" s="71">
        <v>300</v>
      </c>
      <c r="AA104" s="72">
        <v>300</v>
      </c>
      <c r="AB104" s="72">
        <f t="shared" si="25"/>
        <v>4921</v>
      </c>
      <c r="AC104" s="72">
        <f t="shared" si="26"/>
        <v>261.55</v>
      </c>
      <c r="AD104" s="72"/>
      <c r="AE104" s="72">
        <f t="shared" si="27"/>
        <v>5182.55</v>
      </c>
      <c r="AF104" s="72">
        <f t="shared" si="28"/>
        <v>59052</v>
      </c>
      <c r="AG104" s="72">
        <f t="shared" si="29"/>
        <v>3138.6000000000004</v>
      </c>
      <c r="AH104" s="72">
        <f t="shared" si="30"/>
        <v>0</v>
      </c>
      <c r="AI104" s="72">
        <f t="shared" si="31"/>
        <v>62190.6</v>
      </c>
      <c r="AJ104" s="72">
        <f t="shared" si="32"/>
        <v>400</v>
      </c>
      <c r="AK104" s="72">
        <f t="shared" si="33"/>
        <v>600</v>
      </c>
      <c r="AL104" s="72"/>
      <c r="AM104" s="72">
        <f t="shared" si="34"/>
        <v>63190.6</v>
      </c>
      <c r="AN104" s="72"/>
    </row>
    <row r="105" spans="1:40" s="21" customFormat="1" ht="15" customHeight="1" x14ac:dyDescent="0.2">
      <c r="A105" s="75" t="s">
        <v>156</v>
      </c>
      <c r="B105" s="76" t="s">
        <v>845</v>
      </c>
      <c r="C105" s="64">
        <v>159</v>
      </c>
      <c r="D105" s="65" t="s">
        <v>496</v>
      </c>
      <c r="E105" s="66" t="s">
        <v>959</v>
      </c>
      <c r="F105" s="94" t="s">
        <v>1018</v>
      </c>
      <c r="G105" s="94" t="s">
        <v>1019</v>
      </c>
      <c r="H105" s="67" t="s">
        <v>60</v>
      </c>
      <c r="I105" s="68" t="s">
        <v>14</v>
      </c>
      <c r="J105" s="69" t="s">
        <v>62</v>
      </c>
      <c r="K105" s="66" t="s">
        <v>495</v>
      </c>
      <c r="L105" s="54" t="s">
        <v>161</v>
      </c>
      <c r="M105" s="71">
        <v>2173.6</v>
      </c>
      <c r="N105" s="72"/>
      <c r="O105" s="71"/>
      <c r="P105" s="71"/>
      <c r="Q105" s="140">
        <v>195.62</v>
      </c>
      <c r="R105" s="71">
        <v>1170.4000000000001</v>
      </c>
      <c r="S105" s="71"/>
      <c r="T105" s="71"/>
      <c r="U105" s="72"/>
      <c r="V105" s="71"/>
      <c r="W105" s="72">
        <f>116.87*5</f>
        <v>584.35</v>
      </c>
      <c r="X105" s="71"/>
      <c r="Y105" s="71">
        <v>400</v>
      </c>
      <c r="Z105" s="71">
        <v>300</v>
      </c>
      <c r="AA105" s="72">
        <v>300</v>
      </c>
      <c r="AB105" s="72">
        <f t="shared" si="25"/>
        <v>3344</v>
      </c>
      <c r="AC105" s="72">
        <f t="shared" si="26"/>
        <v>195.62</v>
      </c>
      <c r="AD105" s="72"/>
      <c r="AE105" s="72">
        <f t="shared" si="27"/>
        <v>3539.62</v>
      </c>
      <c r="AF105" s="72">
        <f t="shared" si="28"/>
        <v>40128</v>
      </c>
      <c r="AG105" s="72">
        <f t="shared" si="29"/>
        <v>2347.44</v>
      </c>
      <c r="AH105" s="72">
        <f t="shared" si="30"/>
        <v>0</v>
      </c>
      <c r="AI105" s="72">
        <f t="shared" si="31"/>
        <v>42475.44</v>
      </c>
      <c r="AJ105" s="72">
        <f t="shared" si="32"/>
        <v>400</v>
      </c>
      <c r="AK105" s="72">
        <f t="shared" si="33"/>
        <v>600</v>
      </c>
      <c r="AL105" s="72"/>
      <c r="AM105" s="72">
        <f t="shared" si="34"/>
        <v>43475.44</v>
      </c>
      <c r="AN105" s="72"/>
    </row>
    <row r="106" spans="1:40" s="21" customFormat="1" ht="15" customHeight="1" x14ac:dyDescent="0.2">
      <c r="A106" s="70" t="s">
        <v>162</v>
      </c>
      <c r="B106" s="76" t="s">
        <v>846</v>
      </c>
      <c r="C106" s="64">
        <v>162</v>
      </c>
      <c r="D106" s="65" t="s">
        <v>498</v>
      </c>
      <c r="E106" s="66" t="s">
        <v>959</v>
      </c>
      <c r="F106" s="99" t="s">
        <v>1018</v>
      </c>
      <c r="G106" s="99" t="s">
        <v>1019</v>
      </c>
      <c r="H106" s="67" t="s">
        <v>157</v>
      </c>
      <c r="I106" s="68" t="s">
        <v>14</v>
      </c>
      <c r="J106" s="69" t="s">
        <v>143</v>
      </c>
      <c r="K106" s="66" t="s">
        <v>497</v>
      </c>
      <c r="L106" s="54" t="s">
        <v>163</v>
      </c>
      <c r="M106" s="71">
        <v>4118.3999999999996</v>
      </c>
      <c r="N106" s="72">
        <v>260</v>
      </c>
      <c r="O106" s="71"/>
      <c r="P106" s="71"/>
      <c r="Q106" s="140">
        <v>394.06</v>
      </c>
      <c r="R106" s="71">
        <v>2217.6</v>
      </c>
      <c r="S106" s="71">
        <v>900</v>
      </c>
      <c r="T106" s="71"/>
      <c r="U106" s="72">
        <v>140</v>
      </c>
      <c r="V106" s="71"/>
      <c r="W106" s="72">
        <v>946</v>
      </c>
      <c r="X106" s="71"/>
      <c r="Y106" s="71">
        <v>400</v>
      </c>
      <c r="Z106" s="71">
        <v>300</v>
      </c>
      <c r="AA106" s="72">
        <v>300</v>
      </c>
      <c r="AB106" s="72">
        <f t="shared" si="25"/>
        <v>7636</v>
      </c>
      <c r="AC106" s="72">
        <f t="shared" si="26"/>
        <v>394.06</v>
      </c>
      <c r="AD106" s="72"/>
      <c r="AE106" s="72">
        <f t="shared" si="27"/>
        <v>8030.06</v>
      </c>
      <c r="AF106" s="72">
        <f t="shared" si="28"/>
        <v>91632</v>
      </c>
      <c r="AG106" s="72">
        <f t="shared" si="29"/>
        <v>4728.72</v>
      </c>
      <c r="AH106" s="72">
        <f t="shared" si="30"/>
        <v>0</v>
      </c>
      <c r="AI106" s="72">
        <f t="shared" si="31"/>
        <v>96360.72</v>
      </c>
      <c r="AJ106" s="72">
        <f t="shared" si="32"/>
        <v>400</v>
      </c>
      <c r="AK106" s="72">
        <f t="shared" si="33"/>
        <v>600</v>
      </c>
      <c r="AL106" s="72"/>
      <c r="AM106" s="72">
        <f t="shared" si="34"/>
        <v>97360.72</v>
      </c>
      <c r="AN106" s="72"/>
    </row>
    <row r="107" spans="1:40" s="21" customFormat="1" ht="15" customHeight="1" x14ac:dyDescent="0.2">
      <c r="A107" s="70" t="s">
        <v>162</v>
      </c>
      <c r="B107" s="78" t="s">
        <v>847</v>
      </c>
      <c r="C107" s="64">
        <v>163</v>
      </c>
      <c r="D107" s="97" t="s">
        <v>500</v>
      </c>
      <c r="E107" s="66" t="s">
        <v>959</v>
      </c>
      <c r="F107" s="99" t="s">
        <v>1018</v>
      </c>
      <c r="G107" s="99" t="s">
        <v>1019</v>
      </c>
      <c r="H107" s="67" t="s">
        <v>74</v>
      </c>
      <c r="I107" s="68" t="s">
        <v>14</v>
      </c>
      <c r="J107" s="69" t="s">
        <v>76</v>
      </c>
      <c r="K107" s="66" t="s">
        <v>499</v>
      </c>
      <c r="L107" s="54" t="s">
        <v>164</v>
      </c>
      <c r="M107" s="71">
        <v>3595.8</v>
      </c>
      <c r="N107" s="72"/>
      <c r="O107" s="71"/>
      <c r="P107" s="71"/>
      <c r="Q107" s="140">
        <v>323.62</v>
      </c>
      <c r="R107" s="71">
        <v>1936.2</v>
      </c>
      <c r="S107" s="71">
        <v>900</v>
      </c>
      <c r="T107" s="71"/>
      <c r="U107" s="72"/>
      <c r="V107" s="71"/>
      <c r="W107" s="72"/>
      <c r="X107" s="71"/>
      <c r="Y107" s="71">
        <v>400</v>
      </c>
      <c r="Z107" s="71">
        <v>300</v>
      </c>
      <c r="AA107" s="72">
        <v>300</v>
      </c>
      <c r="AB107" s="72">
        <f t="shared" si="25"/>
        <v>6432</v>
      </c>
      <c r="AC107" s="72">
        <f t="shared" si="26"/>
        <v>323.62</v>
      </c>
      <c r="AD107" s="72"/>
      <c r="AE107" s="72">
        <f t="shared" si="27"/>
        <v>6755.62</v>
      </c>
      <c r="AF107" s="72">
        <f t="shared" si="28"/>
        <v>77184</v>
      </c>
      <c r="AG107" s="72">
        <f t="shared" si="29"/>
        <v>3883.44</v>
      </c>
      <c r="AH107" s="72">
        <f t="shared" si="30"/>
        <v>0</v>
      </c>
      <c r="AI107" s="72">
        <f t="shared" si="31"/>
        <v>81067.44</v>
      </c>
      <c r="AJ107" s="72">
        <f t="shared" si="32"/>
        <v>400</v>
      </c>
      <c r="AK107" s="72">
        <f t="shared" si="33"/>
        <v>600</v>
      </c>
      <c r="AL107" s="72"/>
      <c r="AM107" s="72">
        <f t="shared" si="34"/>
        <v>82067.44</v>
      </c>
      <c r="AN107" s="72"/>
    </row>
    <row r="108" spans="1:40" s="21" customFormat="1" ht="15" customHeight="1" x14ac:dyDescent="0.2">
      <c r="A108" s="70" t="s">
        <v>162</v>
      </c>
      <c r="B108" s="76" t="s">
        <v>848</v>
      </c>
      <c r="C108" s="64">
        <v>164</v>
      </c>
      <c r="D108" s="65" t="s">
        <v>502</v>
      </c>
      <c r="E108" s="66" t="s">
        <v>959</v>
      </c>
      <c r="F108" s="94" t="s">
        <v>1018</v>
      </c>
      <c r="G108" s="94" t="s">
        <v>1019</v>
      </c>
      <c r="H108" s="67" t="s">
        <v>120</v>
      </c>
      <c r="I108" s="68" t="s">
        <v>14</v>
      </c>
      <c r="J108" s="69" t="s">
        <v>122</v>
      </c>
      <c r="K108" s="66" t="s">
        <v>501</v>
      </c>
      <c r="L108" s="54" t="s">
        <v>165</v>
      </c>
      <c r="M108" s="71">
        <v>2906.15</v>
      </c>
      <c r="N108" s="72"/>
      <c r="O108" s="71"/>
      <c r="P108" s="71"/>
      <c r="Q108" s="140">
        <v>261.55</v>
      </c>
      <c r="R108" s="71">
        <v>1564.85</v>
      </c>
      <c r="S108" s="71">
        <v>450</v>
      </c>
      <c r="T108" s="71"/>
      <c r="U108" s="72"/>
      <c r="V108" s="71"/>
      <c r="W108" s="72">
        <v>1046</v>
      </c>
      <c r="X108" s="71"/>
      <c r="Y108" s="71">
        <v>400</v>
      </c>
      <c r="Z108" s="71">
        <v>300</v>
      </c>
      <c r="AA108" s="72">
        <v>300</v>
      </c>
      <c r="AB108" s="72">
        <f t="shared" si="25"/>
        <v>4921</v>
      </c>
      <c r="AC108" s="72">
        <f t="shared" si="26"/>
        <v>261.55</v>
      </c>
      <c r="AD108" s="72"/>
      <c r="AE108" s="72">
        <f t="shared" si="27"/>
        <v>5182.55</v>
      </c>
      <c r="AF108" s="72">
        <f t="shared" si="28"/>
        <v>59052</v>
      </c>
      <c r="AG108" s="72">
        <f t="shared" si="29"/>
        <v>3138.6000000000004</v>
      </c>
      <c r="AH108" s="72">
        <f t="shared" si="30"/>
        <v>0</v>
      </c>
      <c r="AI108" s="72">
        <f t="shared" si="31"/>
        <v>62190.6</v>
      </c>
      <c r="AJ108" s="72">
        <f t="shared" si="32"/>
        <v>400</v>
      </c>
      <c r="AK108" s="72">
        <f t="shared" si="33"/>
        <v>600</v>
      </c>
      <c r="AL108" s="72"/>
      <c r="AM108" s="72">
        <f t="shared" si="34"/>
        <v>63190.6</v>
      </c>
      <c r="AN108" s="72"/>
    </row>
    <row r="109" spans="1:40" s="21" customFormat="1" ht="15" customHeight="1" x14ac:dyDescent="0.2">
      <c r="A109" s="70" t="s">
        <v>162</v>
      </c>
      <c r="B109" s="76" t="s">
        <v>849</v>
      </c>
      <c r="C109" s="64">
        <v>165</v>
      </c>
      <c r="D109" s="65" t="s">
        <v>504</v>
      </c>
      <c r="E109" s="66" t="s">
        <v>959</v>
      </c>
      <c r="F109" s="94" t="s">
        <v>1018</v>
      </c>
      <c r="G109" s="94" t="s">
        <v>1019</v>
      </c>
      <c r="H109" s="67" t="s">
        <v>60</v>
      </c>
      <c r="I109" s="68" t="s">
        <v>14</v>
      </c>
      <c r="J109" s="69" t="s">
        <v>62</v>
      </c>
      <c r="K109" s="66" t="s">
        <v>503</v>
      </c>
      <c r="L109" s="54" t="s">
        <v>166</v>
      </c>
      <c r="M109" s="71">
        <v>2173.6</v>
      </c>
      <c r="N109" s="72"/>
      <c r="O109" s="71"/>
      <c r="P109" s="71"/>
      <c r="Q109" s="140">
        <v>195.62</v>
      </c>
      <c r="R109" s="71">
        <v>1170.4000000000001</v>
      </c>
      <c r="S109" s="71">
        <v>450</v>
      </c>
      <c r="T109" s="71"/>
      <c r="U109" s="72"/>
      <c r="V109" s="71"/>
      <c r="W109" s="72">
        <f>116.87*5</f>
        <v>584.35</v>
      </c>
      <c r="X109" s="71"/>
      <c r="Y109" s="71">
        <v>400</v>
      </c>
      <c r="Z109" s="71">
        <v>300</v>
      </c>
      <c r="AA109" s="72">
        <v>300</v>
      </c>
      <c r="AB109" s="72">
        <f t="shared" si="25"/>
        <v>3794</v>
      </c>
      <c r="AC109" s="72">
        <f t="shared" si="26"/>
        <v>195.62</v>
      </c>
      <c r="AD109" s="72"/>
      <c r="AE109" s="72">
        <f t="shared" si="27"/>
        <v>3989.62</v>
      </c>
      <c r="AF109" s="72">
        <f t="shared" si="28"/>
        <v>45528</v>
      </c>
      <c r="AG109" s="72">
        <f t="shared" si="29"/>
        <v>2347.44</v>
      </c>
      <c r="AH109" s="72">
        <f t="shared" si="30"/>
        <v>0</v>
      </c>
      <c r="AI109" s="72">
        <f t="shared" si="31"/>
        <v>47875.44</v>
      </c>
      <c r="AJ109" s="72">
        <f t="shared" si="32"/>
        <v>400</v>
      </c>
      <c r="AK109" s="72">
        <f t="shared" si="33"/>
        <v>600</v>
      </c>
      <c r="AL109" s="72"/>
      <c r="AM109" s="72">
        <f t="shared" si="34"/>
        <v>48875.44</v>
      </c>
      <c r="AN109" s="72"/>
    </row>
    <row r="110" spans="1:40" s="21" customFormat="1" ht="15" customHeight="1" x14ac:dyDescent="0.2">
      <c r="A110" s="70" t="s">
        <v>162</v>
      </c>
      <c r="B110" s="78" t="s">
        <v>850</v>
      </c>
      <c r="C110" s="64">
        <v>166</v>
      </c>
      <c r="D110" s="65" t="s">
        <v>506</v>
      </c>
      <c r="E110" s="66" t="s">
        <v>959</v>
      </c>
      <c r="F110" s="94" t="s">
        <v>1018</v>
      </c>
      <c r="G110" s="94" t="s">
        <v>1019</v>
      </c>
      <c r="H110" s="67" t="s">
        <v>60</v>
      </c>
      <c r="I110" s="68" t="s">
        <v>14</v>
      </c>
      <c r="J110" s="69" t="s">
        <v>62</v>
      </c>
      <c r="K110" s="66" t="s">
        <v>505</v>
      </c>
      <c r="L110" s="54" t="s">
        <v>167</v>
      </c>
      <c r="M110" s="71">
        <v>2173.6</v>
      </c>
      <c r="N110" s="72"/>
      <c r="O110" s="71"/>
      <c r="P110" s="71"/>
      <c r="Q110" s="140">
        <v>195.62</v>
      </c>
      <c r="R110" s="71">
        <v>1170.4000000000001</v>
      </c>
      <c r="S110" s="71">
        <v>450</v>
      </c>
      <c r="T110" s="71"/>
      <c r="U110" s="72"/>
      <c r="V110" s="71"/>
      <c r="W110" s="72">
        <f>116.87*5</f>
        <v>584.35</v>
      </c>
      <c r="X110" s="71"/>
      <c r="Y110" s="71">
        <v>400</v>
      </c>
      <c r="Z110" s="71">
        <v>300</v>
      </c>
      <c r="AA110" s="72">
        <v>300</v>
      </c>
      <c r="AB110" s="72">
        <f t="shared" si="25"/>
        <v>3794</v>
      </c>
      <c r="AC110" s="72">
        <f t="shared" si="26"/>
        <v>195.62</v>
      </c>
      <c r="AD110" s="72"/>
      <c r="AE110" s="72">
        <f t="shared" si="27"/>
        <v>3989.62</v>
      </c>
      <c r="AF110" s="72">
        <f t="shared" si="28"/>
        <v>45528</v>
      </c>
      <c r="AG110" s="72">
        <f t="shared" si="29"/>
        <v>2347.44</v>
      </c>
      <c r="AH110" s="72">
        <f t="shared" si="30"/>
        <v>0</v>
      </c>
      <c r="AI110" s="72">
        <f t="shared" si="31"/>
        <v>47875.44</v>
      </c>
      <c r="AJ110" s="72">
        <f t="shared" si="32"/>
        <v>400</v>
      </c>
      <c r="AK110" s="72">
        <f t="shared" si="33"/>
        <v>600</v>
      </c>
      <c r="AL110" s="72"/>
      <c r="AM110" s="72">
        <f t="shared" si="34"/>
        <v>48875.44</v>
      </c>
      <c r="AN110" s="72"/>
    </row>
    <row r="111" spans="1:40" s="21" customFormat="1" ht="15" customHeight="1" x14ac:dyDescent="0.2">
      <c r="A111" s="70" t="s">
        <v>162</v>
      </c>
      <c r="B111" s="76" t="s">
        <v>851</v>
      </c>
      <c r="C111" s="64">
        <v>167</v>
      </c>
      <c r="D111" s="65" t="s">
        <v>508</v>
      </c>
      <c r="E111" s="66" t="s">
        <v>959</v>
      </c>
      <c r="F111" s="94" t="s">
        <v>1028</v>
      </c>
      <c r="G111" s="94" t="s">
        <v>1021</v>
      </c>
      <c r="H111" s="67" t="s">
        <v>67</v>
      </c>
      <c r="I111" s="68" t="s">
        <v>12</v>
      </c>
      <c r="J111" s="69" t="s">
        <v>25</v>
      </c>
      <c r="K111" s="66" t="s">
        <v>507</v>
      </c>
      <c r="L111" s="54" t="s">
        <v>168</v>
      </c>
      <c r="M111" s="71">
        <v>1394.25</v>
      </c>
      <c r="N111" s="72"/>
      <c r="O111" s="71"/>
      <c r="P111" s="71"/>
      <c r="Q111" s="140">
        <v>125.48</v>
      </c>
      <c r="R111" s="71">
        <v>750.75</v>
      </c>
      <c r="S111" s="71"/>
      <c r="T111" s="71"/>
      <c r="U111" s="72"/>
      <c r="V111" s="71">
        <v>158</v>
      </c>
      <c r="W111" s="72">
        <f t="shared" ref="W111:W114" si="37">47.56*6</f>
        <v>285.36</v>
      </c>
      <c r="X111" s="71"/>
      <c r="Y111" s="71">
        <v>400</v>
      </c>
      <c r="Z111" s="71">
        <v>300</v>
      </c>
      <c r="AA111" s="72">
        <v>300</v>
      </c>
      <c r="AB111" s="72">
        <f t="shared" si="25"/>
        <v>2303</v>
      </c>
      <c r="AC111" s="72">
        <f t="shared" si="26"/>
        <v>125.48</v>
      </c>
      <c r="AD111" s="72"/>
      <c r="AE111" s="72">
        <f t="shared" si="27"/>
        <v>2428.48</v>
      </c>
      <c r="AF111" s="72">
        <f t="shared" si="28"/>
        <v>27636</v>
      </c>
      <c r="AG111" s="72">
        <f t="shared" si="29"/>
        <v>1505.76</v>
      </c>
      <c r="AH111" s="72">
        <f t="shared" si="30"/>
        <v>0</v>
      </c>
      <c r="AI111" s="72">
        <f t="shared" si="31"/>
        <v>29141.759999999998</v>
      </c>
      <c r="AJ111" s="72">
        <f t="shared" si="32"/>
        <v>400</v>
      </c>
      <c r="AK111" s="72">
        <f t="shared" si="33"/>
        <v>600</v>
      </c>
      <c r="AL111" s="72"/>
      <c r="AM111" s="72">
        <f t="shared" si="34"/>
        <v>30141.759999999998</v>
      </c>
      <c r="AN111" s="72"/>
    </row>
    <row r="112" spans="1:40" s="21" customFormat="1" ht="15" customHeight="1" x14ac:dyDescent="0.2">
      <c r="A112" s="70" t="s">
        <v>162</v>
      </c>
      <c r="B112" s="76" t="s">
        <v>852</v>
      </c>
      <c r="C112" s="64">
        <v>168</v>
      </c>
      <c r="D112" s="97" t="s">
        <v>510</v>
      </c>
      <c r="E112" s="66" t="s">
        <v>959</v>
      </c>
      <c r="F112" s="94" t="s">
        <v>1028</v>
      </c>
      <c r="G112" s="94" t="s">
        <v>1021</v>
      </c>
      <c r="H112" s="67" t="s">
        <v>67</v>
      </c>
      <c r="I112" s="68" t="s">
        <v>12</v>
      </c>
      <c r="J112" s="69" t="s">
        <v>28</v>
      </c>
      <c r="K112" s="66" t="s">
        <v>509</v>
      </c>
      <c r="L112" s="54" t="s">
        <v>169</v>
      </c>
      <c r="M112" s="71">
        <v>1382.55</v>
      </c>
      <c r="N112" s="72"/>
      <c r="O112" s="71"/>
      <c r="P112" s="71"/>
      <c r="Q112" s="140">
        <v>124.43</v>
      </c>
      <c r="R112" s="71">
        <v>744.45</v>
      </c>
      <c r="S112" s="71"/>
      <c r="T112" s="71"/>
      <c r="U112" s="72"/>
      <c r="V112" s="71">
        <v>158</v>
      </c>
      <c r="W112" s="72">
        <f t="shared" si="37"/>
        <v>285.36</v>
      </c>
      <c r="X112" s="71"/>
      <c r="Y112" s="71">
        <v>400</v>
      </c>
      <c r="Z112" s="71">
        <v>300</v>
      </c>
      <c r="AA112" s="72">
        <v>300</v>
      </c>
      <c r="AB112" s="72">
        <f t="shared" si="25"/>
        <v>2285</v>
      </c>
      <c r="AC112" s="72">
        <f t="shared" si="26"/>
        <v>124.43</v>
      </c>
      <c r="AD112" s="72"/>
      <c r="AE112" s="72">
        <f t="shared" si="27"/>
        <v>2409.4299999999998</v>
      </c>
      <c r="AF112" s="72">
        <f t="shared" si="28"/>
        <v>27420</v>
      </c>
      <c r="AG112" s="72">
        <f t="shared" si="29"/>
        <v>1493.16</v>
      </c>
      <c r="AH112" s="72">
        <f t="shared" si="30"/>
        <v>0</v>
      </c>
      <c r="AI112" s="72">
        <f t="shared" si="31"/>
        <v>28913.16</v>
      </c>
      <c r="AJ112" s="72">
        <f t="shared" si="32"/>
        <v>400</v>
      </c>
      <c r="AK112" s="72">
        <f t="shared" si="33"/>
        <v>600</v>
      </c>
      <c r="AL112" s="72"/>
      <c r="AM112" s="72">
        <f t="shared" si="34"/>
        <v>29913.16</v>
      </c>
      <c r="AN112" s="72"/>
    </row>
    <row r="113" spans="1:40" s="21" customFormat="1" ht="15" customHeight="1" x14ac:dyDescent="0.2">
      <c r="A113" s="70" t="s">
        <v>162</v>
      </c>
      <c r="B113" s="78" t="s">
        <v>853</v>
      </c>
      <c r="C113" s="64">
        <v>169</v>
      </c>
      <c r="D113" s="65" t="s">
        <v>512</v>
      </c>
      <c r="E113" s="66" t="s">
        <v>959</v>
      </c>
      <c r="F113" s="94" t="s">
        <v>1028</v>
      </c>
      <c r="G113" s="94" t="s">
        <v>1021</v>
      </c>
      <c r="H113" s="67" t="s">
        <v>16</v>
      </c>
      <c r="I113" s="68" t="s">
        <v>12</v>
      </c>
      <c r="J113" s="69" t="s">
        <v>28</v>
      </c>
      <c r="K113" s="66" t="s">
        <v>511</v>
      </c>
      <c r="L113" s="54" t="s">
        <v>170</v>
      </c>
      <c r="M113" s="71">
        <v>1382.55</v>
      </c>
      <c r="N113" s="72"/>
      <c r="O113" s="71"/>
      <c r="P113" s="71"/>
      <c r="Q113" s="140">
        <v>124.43</v>
      </c>
      <c r="R113" s="71">
        <v>744.45</v>
      </c>
      <c r="S113" s="71"/>
      <c r="T113" s="71"/>
      <c r="U113" s="72"/>
      <c r="V113" s="71">
        <v>158</v>
      </c>
      <c r="W113" s="72">
        <f t="shared" si="37"/>
        <v>285.36</v>
      </c>
      <c r="X113" s="71"/>
      <c r="Y113" s="71">
        <v>400</v>
      </c>
      <c r="Z113" s="71">
        <v>300</v>
      </c>
      <c r="AA113" s="72">
        <v>300</v>
      </c>
      <c r="AB113" s="72">
        <f t="shared" si="25"/>
        <v>2285</v>
      </c>
      <c r="AC113" s="72">
        <f t="shared" si="26"/>
        <v>124.43</v>
      </c>
      <c r="AD113" s="72"/>
      <c r="AE113" s="72">
        <f t="shared" si="27"/>
        <v>2409.4299999999998</v>
      </c>
      <c r="AF113" s="72">
        <f t="shared" si="28"/>
        <v>27420</v>
      </c>
      <c r="AG113" s="72">
        <f t="shared" si="29"/>
        <v>1493.16</v>
      </c>
      <c r="AH113" s="72">
        <f t="shared" si="30"/>
        <v>0</v>
      </c>
      <c r="AI113" s="72">
        <f t="shared" si="31"/>
        <v>28913.16</v>
      </c>
      <c r="AJ113" s="72">
        <f t="shared" si="32"/>
        <v>400</v>
      </c>
      <c r="AK113" s="72">
        <f t="shared" si="33"/>
        <v>600</v>
      </c>
      <c r="AL113" s="72"/>
      <c r="AM113" s="72">
        <f t="shared" si="34"/>
        <v>29913.16</v>
      </c>
      <c r="AN113" s="72"/>
    </row>
    <row r="114" spans="1:40" s="21" customFormat="1" ht="15" customHeight="1" x14ac:dyDescent="0.2">
      <c r="A114" s="70" t="s">
        <v>162</v>
      </c>
      <c r="B114" s="76" t="s">
        <v>854</v>
      </c>
      <c r="C114" s="64">
        <v>170</v>
      </c>
      <c r="D114" s="65" t="s">
        <v>516</v>
      </c>
      <c r="E114" s="66" t="s">
        <v>959</v>
      </c>
      <c r="F114" s="94" t="s">
        <v>1028</v>
      </c>
      <c r="G114" s="94" t="s">
        <v>1021</v>
      </c>
      <c r="H114" s="67" t="s">
        <v>16</v>
      </c>
      <c r="I114" s="68" t="s">
        <v>12</v>
      </c>
      <c r="J114" s="69" t="s">
        <v>28</v>
      </c>
      <c r="K114" s="66" t="s">
        <v>515</v>
      </c>
      <c r="L114" s="54" t="s">
        <v>172</v>
      </c>
      <c r="M114" s="71">
        <v>1382.55</v>
      </c>
      <c r="N114" s="72"/>
      <c r="O114" s="71"/>
      <c r="P114" s="71"/>
      <c r="Q114" s="140">
        <v>124.43</v>
      </c>
      <c r="R114" s="71">
        <v>744.45</v>
      </c>
      <c r="S114" s="71"/>
      <c r="T114" s="71"/>
      <c r="U114" s="72"/>
      <c r="V114" s="71">
        <v>158</v>
      </c>
      <c r="W114" s="72">
        <f t="shared" si="37"/>
        <v>285.36</v>
      </c>
      <c r="X114" s="71"/>
      <c r="Y114" s="71">
        <v>400</v>
      </c>
      <c r="Z114" s="71">
        <v>300</v>
      </c>
      <c r="AA114" s="72">
        <v>300</v>
      </c>
      <c r="AB114" s="72">
        <f>+M114+N114+O114+R114+S114+T114+U114+V114</f>
        <v>2285</v>
      </c>
      <c r="AC114" s="72">
        <f>+Q114</f>
        <v>124.43</v>
      </c>
      <c r="AD114" s="72"/>
      <c r="AE114" s="72">
        <f>+AB114+AC114+AD114</f>
        <v>2409.4299999999998</v>
      </c>
      <c r="AF114" s="72">
        <f>+AB114*12</f>
        <v>27420</v>
      </c>
      <c r="AG114" s="72">
        <f>+AC114*12</f>
        <v>1493.16</v>
      </c>
      <c r="AH114" s="72">
        <f>+AD114*12</f>
        <v>0</v>
      </c>
      <c r="AI114" s="72">
        <f>+AF114+AG114+AH114</f>
        <v>28913.16</v>
      </c>
      <c r="AJ114" s="72">
        <f>+Y114</f>
        <v>400</v>
      </c>
      <c r="AK114" s="72">
        <f>+Z114+AA114</f>
        <v>600</v>
      </c>
      <c r="AL114" s="72"/>
      <c r="AM114" s="72">
        <f>+AI114+AJ114+AK114</f>
        <v>29913.16</v>
      </c>
      <c r="AN114" s="72"/>
    </row>
    <row r="115" spans="1:40" s="21" customFormat="1" ht="15" customHeight="1" x14ac:dyDescent="0.2">
      <c r="A115" s="70" t="s">
        <v>162</v>
      </c>
      <c r="B115" s="76" t="s">
        <v>855</v>
      </c>
      <c r="C115" s="64">
        <v>171</v>
      </c>
      <c r="D115" s="65" t="s">
        <v>514</v>
      </c>
      <c r="E115" s="66" t="s">
        <v>959</v>
      </c>
      <c r="F115" s="93" t="s">
        <v>1028</v>
      </c>
      <c r="G115" s="93" t="s">
        <v>1027</v>
      </c>
      <c r="H115" s="98" t="s">
        <v>1031</v>
      </c>
      <c r="I115" s="68" t="s">
        <v>12</v>
      </c>
      <c r="J115" s="69" t="s">
        <v>136</v>
      </c>
      <c r="K115" s="66" t="s">
        <v>513</v>
      </c>
      <c r="L115" s="54" t="s">
        <v>171</v>
      </c>
      <c r="M115" s="71">
        <v>1350.05</v>
      </c>
      <c r="N115" s="72"/>
      <c r="O115" s="71"/>
      <c r="P115" s="71"/>
      <c r="Q115" s="140">
        <v>121.5</v>
      </c>
      <c r="R115" s="71">
        <v>726.95</v>
      </c>
      <c r="S115" s="71"/>
      <c r="T115" s="71"/>
      <c r="U115" s="72"/>
      <c r="V115" s="71">
        <v>158</v>
      </c>
      <c r="W115" s="72">
        <v>330.44</v>
      </c>
      <c r="X115" s="71"/>
      <c r="Y115" s="71">
        <v>400</v>
      </c>
      <c r="Z115" s="71">
        <v>300</v>
      </c>
      <c r="AA115" s="72">
        <v>300</v>
      </c>
      <c r="AB115" s="72">
        <f t="shared" si="25"/>
        <v>2235</v>
      </c>
      <c r="AC115" s="72">
        <f t="shared" si="26"/>
        <v>121.5</v>
      </c>
      <c r="AD115" s="72"/>
      <c r="AE115" s="72">
        <f t="shared" si="27"/>
        <v>2356.5</v>
      </c>
      <c r="AF115" s="72">
        <f t="shared" si="28"/>
        <v>26820</v>
      </c>
      <c r="AG115" s="72">
        <f t="shared" si="29"/>
        <v>1458</v>
      </c>
      <c r="AH115" s="72">
        <f t="shared" si="30"/>
        <v>0</v>
      </c>
      <c r="AI115" s="72">
        <f t="shared" si="31"/>
        <v>28278</v>
      </c>
      <c r="AJ115" s="72">
        <f t="shared" si="32"/>
        <v>400</v>
      </c>
      <c r="AK115" s="72">
        <f t="shared" si="33"/>
        <v>600</v>
      </c>
      <c r="AL115" s="72"/>
      <c r="AM115" s="72">
        <f t="shared" si="34"/>
        <v>29278</v>
      </c>
      <c r="AN115" s="72"/>
    </row>
    <row r="116" spans="1:40" s="21" customFormat="1" ht="15" customHeight="1" x14ac:dyDescent="0.2">
      <c r="A116" s="70" t="s">
        <v>173</v>
      </c>
      <c r="B116" s="78" t="s">
        <v>856</v>
      </c>
      <c r="C116" s="64">
        <v>176</v>
      </c>
      <c r="D116" s="66" t="s">
        <v>724</v>
      </c>
      <c r="E116" s="66" t="s">
        <v>959</v>
      </c>
      <c r="F116" s="99" t="s">
        <v>1018</v>
      </c>
      <c r="G116" s="99" t="s">
        <v>1019</v>
      </c>
      <c r="H116" s="67" t="s">
        <v>157</v>
      </c>
      <c r="I116" s="68" t="s">
        <v>14</v>
      </c>
      <c r="J116" s="69" t="s">
        <v>470</v>
      </c>
      <c r="K116" s="66">
        <v>22090970</v>
      </c>
      <c r="L116" s="54" t="s">
        <v>174</v>
      </c>
      <c r="M116" s="71">
        <v>3855.8</v>
      </c>
      <c r="N116" s="72"/>
      <c r="O116" s="71"/>
      <c r="P116" s="71"/>
      <c r="Q116" s="140">
        <v>347.02</v>
      </c>
      <c r="R116" s="71">
        <v>2076.1999999999998</v>
      </c>
      <c r="S116" s="71"/>
      <c r="T116" s="71"/>
      <c r="U116" s="72"/>
      <c r="V116" s="71"/>
      <c r="W116" s="72">
        <v>946</v>
      </c>
      <c r="X116" s="71"/>
      <c r="Y116" s="71">
        <v>400</v>
      </c>
      <c r="Z116" s="71">
        <v>300</v>
      </c>
      <c r="AA116" s="72">
        <v>300</v>
      </c>
      <c r="AB116" s="72">
        <f t="shared" si="25"/>
        <v>5932</v>
      </c>
      <c r="AC116" s="72">
        <f t="shared" si="26"/>
        <v>347.02</v>
      </c>
      <c r="AD116" s="72"/>
      <c r="AE116" s="72">
        <f t="shared" si="27"/>
        <v>6279.02</v>
      </c>
      <c r="AF116" s="72">
        <f t="shared" si="28"/>
        <v>71184</v>
      </c>
      <c r="AG116" s="72">
        <f t="shared" si="29"/>
        <v>4164.24</v>
      </c>
      <c r="AH116" s="72">
        <f t="shared" si="30"/>
        <v>0</v>
      </c>
      <c r="AI116" s="72">
        <f t="shared" si="31"/>
        <v>75348.240000000005</v>
      </c>
      <c r="AJ116" s="72">
        <f t="shared" si="32"/>
        <v>400</v>
      </c>
      <c r="AK116" s="72">
        <f t="shared" si="33"/>
        <v>600</v>
      </c>
      <c r="AL116" s="72"/>
      <c r="AM116" s="72">
        <f t="shared" si="34"/>
        <v>76348.240000000005</v>
      </c>
      <c r="AN116" s="72"/>
    </row>
    <row r="117" spans="1:40" s="21" customFormat="1" ht="15" customHeight="1" x14ac:dyDescent="0.2">
      <c r="A117" s="70" t="s">
        <v>173</v>
      </c>
      <c r="B117" s="76" t="s">
        <v>857</v>
      </c>
      <c r="C117" s="64">
        <v>177</v>
      </c>
      <c r="D117" s="97" t="s">
        <v>518</v>
      </c>
      <c r="E117" s="66" t="s">
        <v>959</v>
      </c>
      <c r="F117" s="99" t="s">
        <v>1018</v>
      </c>
      <c r="G117" s="99" t="s">
        <v>1019</v>
      </c>
      <c r="H117" s="67" t="s">
        <v>157</v>
      </c>
      <c r="I117" s="68" t="s">
        <v>14</v>
      </c>
      <c r="J117" s="69" t="s">
        <v>143</v>
      </c>
      <c r="K117" s="66" t="s">
        <v>517</v>
      </c>
      <c r="L117" s="54" t="s">
        <v>175</v>
      </c>
      <c r="M117" s="71">
        <v>4118.3999999999996</v>
      </c>
      <c r="N117" s="72"/>
      <c r="O117" s="71"/>
      <c r="P117" s="71"/>
      <c r="Q117" s="140">
        <v>370.66</v>
      </c>
      <c r="R117" s="71">
        <v>2217.6</v>
      </c>
      <c r="S117" s="71">
        <v>900</v>
      </c>
      <c r="T117" s="71"/>
      <c r="U117" s="72"/>
      <c r="V117" s="71"/>
      <c r="W117" s="72">
        <v>991.5</v>
      </c>
      <c r="X117" s="71"/>
      <c r="Y117" s="71">
        <v>400</v>
      </c>
      <c r="Z117" s="71">
        <v>300</v>
      </c>
      <c r="AA117" s="72">
        <v>300</v>
      </c>
      <c r="AB117" s="72">
        <f t="shared" si="25"/>
        <v>7236</v>
      </c>
      <c r="AC117" s="72">
        <f t="shared" si="26"/>
        <v>370.66</v>
      </c>
      <c r="AD117" s="72"/>
      <c r="AE117" s="72">
        <f t="shared" si="27"/>
        <v>7606.66</v>
      </c>
      <c r="AF117" s="72">
        <f t="shared" si="28"/>
        <v>86832</v>
      </c>
      <c r="AG117" s="72">
        <f t="shared" si="29"/>
        <v>4447.92</v>
      </c>
      <c r="AH117" s="72">
        <f t="shared" si="30"/>
        <v>0</v>
      </c>
      <c r="AI117" s="72">
        <f t="shared" si="31"/>
        <v>91279.92</v>
      </c>
      <c r="AJ117" s="72">
        <f t="shared" si="32"/>
        <v>400</v>
      </c>
      <c r="AK117" s="72">
        <f t="shared" si="33"/>
        <v>600</v>
      </c>
      <c r="AL117" s="72"/>
      <c r="AM117" s="72">
        <f t="shared" si="34"/>
        <v>92279.92</v>
      </c>
      <c r="AN117" s="72"/>
    </row>
    <row r="118" spans="1:40" s="21" customFormat="1" ht="15" customHeight="1" x14ac:dyDescent="0.2">
      <c r="A118" s="70" t="s">
        <v>173</v>
      </c>
      <c r="B118" s="76" t="s">
        <v>858</v>
      </c>
      <c r="C118" s="64">
        <v>178</v>
      </c>
      <c r="D118" s="97" t="s">
        <v>520</v>
      </c>
      <c r="E118" s="66" t="s">
        <v>959</v>
      </c>
      <c r="F118" s="99" t="s">
        <v>1018</v>
      </c>
      <c r="G118" s="99" t="s">
        <v>1019</v>
      </c>
      <c r="H118" s="67" t="s">
        <v>176</v>
      </c>
      <c r="I118" s="68" t="s">
        <v>14</v>
      </c>
      <c r="J118" s="69" t="s">
        <v>116</v>
      </c>
      <c r="K118" s="66" t="s">
        <v>519</v>
      </c>
      <c r="L118" s="54" t="s">
        <v>177</v>
      </c>
      <c r="M118" s="71">
        <v>4722.8999999999996</v>
      </c>
      <c r="N118" s="72">
        <v>260</v>
      </c>
      <c r="O118" s="71"/>
      <c r="P118" s="71"/>
      <c r="Q118" s="140">
        <v>448.46</v>
      </c>
      <c r="R118" s="71">
        <v>2543.1</v>
      </c>
      <c r="S118" s="71">
        <v>900</v>
      </c>
      <c r="T118" s="71"/>
      <c r="U118" s="72">
        <v>140</v>
      </c>
      <c r="V118" s="71"/>
      <c r="W118" s="72">
        <v>1054.82</v>
      </c>
      <c r="X118" s="71"/>
      <c r="Y118" s="71">
        <v>400</v>
      </c>
      <c r="Z118" s="71">
        <v>300</v>
      </c>
      <c r="AA118" s="72">
        <v>300</v>
      </c>
      <c r="AB118" s="72">
        <f t="shared" si="25"/>
        <v>8566</v>
      </c>
      <c r="AC118" s="72">
        <f t="shared" si="26"/>
        <v>448.46</v>
      </c>
      <c r="AD118" s="72"/>
      <c r="AE118" s="72">
        <f t="shared" si="27"/>
        <v>9014.4599999999991</v>
      </c>
      <c r="AF118" s="72">
        <f t="shared" si="28"/>
        <v>102792</v>
      </c>
      <c r="AG118" s="72">
        <f t="shared" si="29"/>
        <v>5381.5199999999995</v>
      </c>
      <c r="AH118" s="72">
        <f t="shared" si="30"/>
        <v>0</v>
      </c>
      <c r="AI118" s="72">
        <f t="shared" si="31"/>
        <v>108173.52</v>
      </c>
      <c r="AJ118" s="72">
        <f t="shared" si="32"/>
        <v>400</v>
      </c>
      <c r="AK118" s="72">
        <f t="shared" si="33"/>
        <v>600</v>
      </c>
      <c r="AL118" s="72"/>
      <c r="AM118" s="72">
        <f t="shared" si="34"/>
        <v>109173.52</v>
      </c>
      <c r="AN118" s="72"/>
    </row>
    <row r="119" spans="1:40" s="21" customFormat="1" ht="15" customHeight="1" x14ac:dyDescent="0.2">
      <c r="A119" s="70" t="s">
        <v>178</v>
      </c>
      <c r="B119" s="78" t="s">
        <v>859</v>
      </c>
      <c r="C119" s="64">
        <v>185</v>
      </c>
      <c r="D119" s="65" t="s">
        <v>522</v>
      </c>
      <c r="E119" s="66" t="s">
        <v>959</v>
      </c>
      <c r="F119" s="99" t="s">
        <v>1018</v>
      </c>
      <c r="G119" s="99" t="s">
        <v>1019</v>
      </c>
      <c r="H119" s="67" t="s">
        <v>86</v>
      </c>
      <c r="I119" s="68" t="s">
        <v>14</v>
      </c>
      <c r="J119" s="69" t="s">
        <v>180</v>
      </c>
      <c r="K119" s="66" t="s">
        <v>521</v>
      </c>
      <c r="L119" s="54" t="s">
        <v>179</v>
      </c>
      <c r="M119" s="71">
        <v>2906.15</v>
      </c>
      <c r="N119" s="72"/>
      <c r="O119" s="71"/>
      <c r="P119" s="71"/>
      <c r="Q119" s="140">
        <v>261.55</v>
      </c>
      <c r="R119" s="71">
        <v>1564.85</v>
      </c>
      <c r="S119" s="71">
        <v>450</v>
      </c>
      <c r="T119" s="71"/>
      <c r="U119" s="72"/>
      <c r="V119" s="71"/>
      <c r="W119" s="72">
        <v>1402.04</v>
      </c>
      <c r="X119" s="71"/>
      <c r="Y119" s="71">
        <v>400</v>
      </c>
      <c r="Z119" s="71">
        <v>300</v>
      </c>
      <c r="AA119" s="72">
        <v>300</v>
      </c>
      <c r="AB119" s="72">
        <f t="shared" si="25"/>
        <v>4921</v>
      </c>
      <c r="AC119" s="72">
        <f t="shared" si="26"/>
        <v>261.55</v>
      </c>
      <c r="AD119" s="72"/>
      <c r="AE119" s="72">
        <f t="shared" si="27"/>
        <v>5182.55</v>
      </c>
      <c r="AF119" s="72">
        <f t="shared" si="28"/>
        <v>59052</v>
      </c>
      <c r="AG119" s="72">
        <f t="shared" si="29"/>
        <v>3138.6000000000004</v>
      </c>
      <c r="AH119" s="72">
        <f t="shared" si="30"/>
        <v>0</v>
      </c>
      <c r="AI119" s="72">
        <f t="shared" si="31"/>
        <v>62190.6</v>
      </c>
      <c r="AJ119" s="72">
        <f t="shared" si="32"/>
        <v>400</v>
      </c>
      <c r="AK119" s="72">
        <f t="shared" si="33"/>
        <v>600</v>
      </c>
      <c r="AL119" s="72"/>
      <c r="AM119" s="72">
        <f t="shared" si="34"/>
        <v>63190.6</v>
      </c>
      <c r="AN119" s="72"/>
    </row>
    <row r="120" spans="1:40" s="21" customFormat="1" ht="15" customHeight="1" x14ac:dyDescent="0.2">
      <c r="A120" s="70" t="s">
        <v>178</v>
      </c>
      <c r="B120" s="76" t="s">
        <v>860</v>
      </c>
      <c r="C120" s="64">
        <v>186</v>
      </c>
      <c r="D120" s="65" t="s">
        <v>524</v>
      </c>
      <c r="E120" s="66" t="s">
        <v>959</v>
      </c>
      <c r="F120" s="99" t="s">
        <v>1018</v>
      </c>
      <c r="G120" s="99" t="s">
        <v>1019</v>
      </c>
      <c r="H120" s="67" t="s">
        <v>86</v>
      </c>
      <c r="I120" s="68" t="s">
        <v>14</v>
      </c>
      <c r="J120" s="69" t="s">
        <v>88</v>
      </c>
      <c r="K120" s="66" t="s">
        <v>523</v>
      </c>
      <c r="L120" s="54" t="s">
        <v>181</v>
      </c>
      <c r="M120" s="71">
        <v>2173.6</v>
      </c>
      <c r="N120" s="72"/>
      <c r="O120" s="71"/>
      <c r="P120" s="71"/>
      <c r="Q120" s="140">
        <v>195.62</v>
      </c>
      <c r="R120" s="71">
        <v>1170.4000000000001</v>
      </c>
      <c r="S120" s="71"/>
      <c r="T120" s="71"/>
      <c r="U120" s="72"/>
      <c r="V120" s="71"/>
      <c r="W120" s="72">
        <v>862</v>
      </c>
      <c r="X120" s="71"/>
      <c r="Y120" s="71">
        <v>400</v>
      </c>
      <c r="Z120" s="71">
        <v>300</v>
      </c>
      <c r="AA120" s="72">
        <v>300</v>
      </c>
      <c r="AB120" s="72">
        <f t="shared" si="25"/>
        <v>3344</v>
      </c>
      <c r="AC120" s="72">
        <f t="shared" si="26"/>
        <v>195.62</v>
      </c>
      <c r="AD120" s="72"/>
      <c r="AE120" s="72">
        <f t="shared" si="27"/>
        <v>3539.62</v>
      </c>
      <c r="AF120" s="72">
        <f t="shared" si="28"/>
        <v>40128</v>
      </c>
      <c r="AG120" s="72">
        <f t="shared" si="29"/>
        <v>2347.44</v>
      </c>
      <c r="AH120" s="72">
        <f t="shared" si="30"/>
        <v>0</v>
      </c>
      <c r="AI120" s="72">
        <f t="shared" si="31"/>
        <v>42475.44</v>
      </c>
      <c r="AJ120" s="72">
        <f t="shared" si="32"/>
        <v>400</v>
      </c>
      <c r="AK120" s="72">
        <f t="shared" si="33"/>
        <v>600</v>
      </c>
      <c r="AL120" s="72"/>
      <c r="AM120" s="72">
        <f t="shared" si="34"/>
        <v>43475.44</v>
      </c>
      <c r="AN120" s="72"/>
    </row>
    <row r="121" spans="1:40" s="21" customFormat="1" ht="15" customHeight="1" x14ac:dyDescent="0.2">
      <c r="A121" s="70" t="s">
        <v>178</v>
      </c>
      <c r="B121" s="76" t="s">
        <v>861</v>
      </c>
      <c r="C121" s="64">
        <v>187</v>
      </c>
      <c r="D121" s="97" t="s">
        <v>526</v>
      </c>
      <c r="E121" s="66" t="s">
        <v>959</v>
      </c>
      <c r="F121" s="99" t="s">
        <v>1018</v>
      </c>
      <c r="G121" s="99" t="s">
        <v>1019</v>
      </c>
      <c r="H121" s="67" t="s">
        <v>86</v>
      </c>
      <c r="I121" s="68" t="s">
        <v>14</v>
      </c>
      <c r="J121" s="69" t="s">
        <v>88</v>
      </c>
      <c r="K121" s="66" t="s">
        <v>525</v>
      </c>
      <c r="L121" s="54" t="s">
        <v>182</v>
      </c>
      <c r="M121" s="71">
        <v>2173.6</v>
      </c>
      <c r="N121" s="72"/>
      <c r="O121" s="71"/>
      <c r="P121" s="71"/>
      <c r="Q121" s="140">
        <v>195.62</v>
      </c>
      <c r="R121" s="71">
        <v>1170.4000000000001</v>
      </c>
      <c r="S121" s="71">
        <v>450</v>
      </c>
      <c r="T121" s="71"/>
      <c r="U121" s="72"/>
      <c r="V121" s="71"/>
      <c r="W121" s="72">
        <v>818.08</v>
      </c>
      <c r="X121" s="71"/>
      <c r="Y121" s="71">
        <v>400</v>
      </c>
      <c r="Z121" s="71">
        <v>300</v>
      </c>
      <c r="AA121" s="72">
        <v>300</v>
      </c>
      <c r="AB121" s="72">
        <f t="shared" si="25"/>
        <v>3794</v>
      </c>
      <c r="AC121" s="72">
        <f t="shared" si="26"/>
        <v>195.62</v>
      </c>
      <c r="AD121" s="72"/>
      <c r="AE121" s="72">
        <f t="shared" si="27"/>
        <v>3989.62</v>
      </c>
      <c r="AF121" s="72">
        <f t="shared" si="28"/>
        <v>45528</v>
      </c>
      <c r="AG121" s="72">
        <f t="shared" si="29"/>
        <v>2347.44</v>
      </c>
      <c r="AH121" s="72">
        <f t="shared" si="30"/>
        <v>0</v>
      </c>
      <c r="AI121" s="72">
        <f t="shared" si="31"/>
        <v>47875.44</v>
      </c>
      <c r="AJ121" s="72">
        <f t="shared" si="32"/>
        <v>400</v>
      </c>
      <c r="AK121" s="72">
        <f t="shared" si="33"/>
        <v>600</v>
      </c>
      <c r="AL121" s="72"/>
      <c r="AM121" s="72">
        <f t="shared" si="34"/>
        <v>48875.44</v>
      </c>
      <c r="AN121" s="72"/>
    </row>
    <row r="122" spans="1:40" s="21" customFormat="1" ht="15" customHeight="1" x14ac:dyDescent="0.2">
      <c r="A122" s="70" t="s">
        <v>178</v>
      </c>
      <c r="B122" s="78" t="s">
        <v>862</v>
      </c>
      <c r="C122" s="64">
        <v>188</v>
      </c>
      <c r="D122" s="65" t="s">
        <v>528</v>
      </c>
      <c r="E122" s="66" t="s">
        <v>959</v>
      </c>
      <c r="F122" s="99" t="s">
        <v>1018</v>
      </c>
      <c r="G122" s="99" t="s">
        <v>1019</v>
      </c>
      <c r="H122" s="67" t="s">
        <v>86</v>
      </c>
      <c r="I122" s="68" t="s">
        <v>14</v>
      </c>
      <c r="J122" s="69" t="s">
        <v>88</v>
      </c>
      <c r="K122" s="66" t="s">
        <v>527</v>
      </c>
      <c r="L122" s="54" t="s">
        <v>183</v>
      </c>
      <c r="M122" s="71">
        <v>2173.6</v>
      </c>
      <c r="N122" s="72"/>
      <c r="O122" s="71"/>
      <c r="P122" s="71"/>
      <c r="Q122" s="140">
        <v>195.62</v>
      </c>
      <c r="R122" s="71">
        <v>1170.4000000000001</v>
      </c>
      <c r="S122" s="71"/>
      <c r="T122" s="71"/>
      <c r="U122" s="72"/>
      <c r="V122" s="71"/>
      <c r="W122" s="72">
        <v>942.5</v>
      </c>
      <c r="X122" s="71"/>
      <c r="Y122" s="71">
        <v>400</v>
      </c>
      <c r="Z122" s="71">
        <v>300</v>
      </c>
      <c r="AA122" s="72">
        <v>300</v>
      </c>
      <c r="AB122" s="72">
        <f t="shared" si="25"/>
        <v>3344</v>
      </c>
      <c r="AC122" s="72">
        <f t="shared" si="26"/>
        <v>195.62</v>
      </c>
      <c r="AD122" s="72"/>
      <c r="AE122" s="72">
        <f t="shared" si="27"/>
        <v>3539.62</v>
      </c>
      <c r="AF122" s="72">
        <f t="shared" si="28"/>
        <v>40128</v>
      </c>
      <c r="AG122" s="72">
        <f t="shared" si="29"/>
        <v>2347.44</v>
      </c>
      <c r="AH122" s="72">
        <f t="shared" si="30"/>
        <v>0</v>
      </c>
      <c r="AI122" s="72">
        <f t="shared" si="31"/>
        <v>42475.44</v>
      </c>
      <c r="AJ122" s="72">
        <f t="shared" si="32"/>
        <v>400</v>
      </c>
      <c r="AK122" s="72">
        <f t="shared" si="33"/>
        <v>600</v>
      </c>
      <c r="AL122" s="72"/>
      <c r="AM122" s="72">
        <f t="shared" si="34"/>
        <v>43475.44</v>
      </c>
      <c r="AN122" s="72"/>
    </row>
    <row r="123" spans="1:40" s="21" customFormat="1" ht="15" customHeight="1" x14ac:dyDescent="0.2">
      <c r="A123" s="70" t="s">
        <v>178</v>
      </c>
      <c r="B123" s="76" t="s">
        <v>863</v>
      </c>
      <c r="C123" s="64">
        <v>189</v>
      </c>
      <c r="D123" s="65" t="s">
        <v>530</v>
      </c>
      <c r="E123" s="66" t="s">
        <v>959</v>
      </c>
      <c r="F123" s="99" t="s">
        <v>1018</v>
      </c>
      <c r="G123" s="99" t="s">
        <v>1019</v>
      </c>
      <c r="H123" s="67" t="s">
        <v>86</v>
      </c>
      <c r="I123" s="68" t="s">
        <v>14</v>
      </c>
      <c r="J123" s="69" t="s">
        <v>88</v>
      </c>
      <c r="K123" s="66" t="s">
        <v>529</v>
      </c>
      <c r="L123" s="54" t="s">
        <v>184</v>
      </c>
      <c r="M123" s="71">
        <v>2173.6</v>
      </c>
      <c r="N123" s="72"/>
      <c r="O123" s="71"/>
      <c r="P123" s="71"/>
      <c r="Q123" s="140">
        <v>195.62</v>
      </c>
      <c r="R123" s="71">
        <v>1170.4000000000001</v>
      </c>
      <c r="S123" s="71">
        <v>450</v>
      </c>
      <c r="T123" s="71"/>
      <c r="U123" s="72"/>
      <c r="V123" s="71"/>
      <c r="W123" s="72">
        <v>877</v>
      </c>
      <c r="X123" s="71"/>
      <c r="Y123" s="71">
        <v>400</v>
      </c>
      <c r="Z123" s="71">
        <v>300</v>
      </c>
      <c r="AA123" s="72">
        <v>300</v>
      </c>
      <c r="AB123" s="72">
        <f t="shared" si="25"/>
        <v>3794</v>
      </c>
      <c r="AC123" s="72">
        <f t="shared" si="26"/>
        <v>195.62</v>
      </c>
      <c r="AD123" s="72"/>
      <c r="AE123" s="72">
        <f t="shared" si="27"/>
        <v>3989.62</v>
      </c>
      <c r="AF123" s="72">
        <f t="shared" si="28"/>
        <v>45528</v>
      </c>
      <c r="AG123" s="72">
        <f t="shared" si="29"/>
        <v>2347.44</v>
      </c>
      <c r="AH123" s="72">
        <f t="shared" si="30"/>
        <v>0</v>
      </c>
      <c r="AI123" s="72">
        <f t="shared" si="31"/>
        <v>47875.44</v>
      </c>
      <c r="AJ123" s="72">
        <f t="shared" si="32"/>
        <v>400</v>
      </c>
      <c r="AK123" s="72">
        <f t="shared" si="33"/>
        <v>600</v>
      </c>
      <c r="AL123" s="72"/>
      <c r="AM123" s="72">
        <f t="shared" si="34"/>
        <v>48875.44</v>
      </c>
      <c r="AN123" s="72"/>
    </row>
    <row r="124" spans="1:40" s="21" customFormat="1" ht="15" customHeight="1" x14ac:dyDescent="0.2">
      <c r="A124" s="70" t="s">
        <v>178</v>
      </c>
      <c r="B124" s="76" t="s">
        <v>864</v>
      </c>
      <c r="C124" s="64">
        <v>190</v>
      </c>
      <c r="D124" s="97" t="s">
        <v>532</v>
      </c>
      <c r="E124" s="66" t="s">
        <v>959</v>
      </c>
      <c r="F124" s="99" t="s">
        <v>1018</v>
      </c>
      <c r="G124" s="99" t="s">
        <v>1019</v>
      </c>
      <c r="H124" s="67" t="s">
        <v>86</v>
      </c>
      <c r="I124" s="68" t="s">
        <v>14</v>
      </c>
      <c r="J124" s="69" t="s">
        <v>88</v>
      </c>
      <c r="K124" s="66" t="s">
        <v>531</v>
      </c>
      <c r="L124" s="54" t="s">
        <v>185</v>
      </c>
      <c r="M124" s="71">
        <v>2173.6</v>
      </c>
      <c r="N124" s="72"/>
      <c r="O124" s="71"/>
      <c r="P124" s="71"/>
      <c r="Q124" s="140">
        <v>195.62</v>
      </c>
      <c r="R124" s="71">
        <v>1170.4000000000001</v>
      </c>
      <c r="S124" s="71">
        <v>450</v>
      </c>
      <c r="T124" s="71"/>
      <c r="U124" s="72"/>
      <c r="V124" s="71"/>
      <c r="W124" s="72">
        <v>584.35</v>
      </c>
      <c r="X124" s="71"/>
      <c r="Y124" s="71">
        <v>400</v>
      </c>
      <c r="Z124" s="71">
        <v>300</v>
      </c>
      <c r="AA124" s="72">
        <v>300</v>
      </c>
      <c r="AB124" s="72">
        <f t="shared" si="25"/>
        <v>3794</v>
      </c>
      <c r="AC124" s="72">
        <f t="shared" si="26"/>
        <v>195.62</v>
      </c>
      <c r="AD124" s="72"/>
      <c r="AE124" s="72">
        <f t="shared" si="27"/>
        <v>3989.62</v>
      </c>
      <c r="AF124" s="72">
        <f t="shared" si="28"/>
        <v>45528</v>
      </c>
      <c r="AG124" s="72">
        <f t="shared" si="29"/>
        <v>2347.44</v>
      </c>
      <c r="AH124" s="72">
        <f t="shared" si="30"/>
        <v>0</v>
      </c>
      <c r="AI124" s="72">
        <f t="shared" si="31"/>
        <v>47875.44</v>
      </c>
      <c r="AJ124" s="72">
        <f t="shared" si="32"/>
        <v>400</v>
      </c>
      <c r="AK124" s="72">
        <f t="shared" si="33"/>
        <v>600</v>
      </c>
      <c r="AL124" s="72"/>
      <c r="AM124" s="72">
        <f t="shared" si="34"/>
        <v>48875.44</v>
      </c>
      <c r="AN124" s="72"/>
    </row>
    <row r="125" spans="1:40" s="21" customFormat="1" ht="15" customHeight="1" x14ac:dyDescent="0.2">
      <c r="A125" s="70" t="s">
        <v>178</v>
      </c>
      <c r="B125" s="78" t="s">
        <v>865</v>
      </c>
      <c r="C125" s="64">
        <v>191</v>
      </c>
      <c r="D125" s="97" t="s">
        <v>534</v>
      </c>
      <c r="E125" s="66" t="s">
        <v>959</v>
      </c>
      <c r="F125" s="99" t="s">
        <v>1018</v>
      </c>
      <c r="G125" s="99" t="s">
        <v>1019</v>
      </c>
      <c r="H125" s="67" t="s">
        <v>86</v>
      </c>
      <c r="I125" s="68" t="s">
        <v>14</v>
      </c>
      <c r="J125" s="69" t="s">
        <v>88</v>
      </c>
      <c r="K125" s="66" t="s">
        <v>533</v>
      </c>
      <c r="L125" s="54" t="s">
        <v>186</v>
      </c>
      <c r="M125" s="71">
        <v>2173.6</v>
      </c>
      <c r="N125" s="72"/>
      <c r="O125" s="71"/>
      <c r="P125" s="71"/>
      <c r="Q125" s="140">
        <v>195.62</v>
      </c>
      <c r="R125" s="71">
        <v>1170.4000000000001</v>
      </c>
      <c r="S125" s="71"/>
      <c r="T125" s="71"/>
      <c r="U125" s="72"/>
      <c r="V125" s="71"/>
      <c r="W125" s="72">
        <v>88</v>
      </c>
      <c r="X125" s="71"/>
      <c r="Y125" s="71">
        <v>400</v>
      </c>
      <c r="Z125" s="71">
        <v>300</v>
      </c>
      <c r="AA125" s="72">
        <v>300</v>
      </c>
      <c r="AB125" s="72">
        <f t="shared" si="25"/>
        <v>3344</v>
      </c>
      <c r="AC125" s="72">
        <f t="shared" si="26"/>
        <v>195.62</v>
      </c>
      <c r="AD125" s="72"/>
      <c r="AE125" s="72">
        <f t="shared" si="27"/>
        <v>3539.62</v>
      </c>
      <c r="AF125" s="72">
        <f t="shared" si="28"/>
        <v>40128</v>
      </c>
      <c r="AG125" s="72">
        <f t="shared" si="29"/>
        <v>2347.44</v>
      </c>
      <c r="AH125" s="72">
        <f t="shared" si="30"/>
        <v>0</v>
      </c>
      <c r="AI125" s="72">
        <f t="shared" si="31"/>
        <v>42475.44</v>
      </c>
      <c r="AJ125" s="72">
        <f t="shared" si="32"/>
        <v>400</v>
      </c>
      <c r="AK125" s="72">
        <f t="shared" si="33"/>
        <v>600</v>
      </c>
      <c r="AL125" s="72"/>
      <c r="AM125" s="72">
        <f t="shared" si="34"/>
        <v>43475.44</v>
      </c>
      <c r="AN125" s="72"/>
    </row>
    <row r="126" spans="1:40" s="21" customFormat="1" ht="15" customHeight="1" x14ac:dyDescent="0.2">
      <c r="A126" s="70" t="s">
        <v>178</v>
      </c>
      <c r="B126" s="76" t="s">
        <v>866</v>
      </c>
      <c r="C126" s="64">
        <v>192</v>
      </c>
      <c r="D126" s="97" t="s">
        <v>536</v>
      </c>
      <c r="E126" s="66" t="s">
        <v>959</v>
      </c>
      <c r="F126" s="99" t="s">
        <v>1018</v>
      </c>
      <c r="G126" s="99" t="s">
        <v>1019</v>
      </c>
      <c r="H126" s="67" t="s">
        <v>86</v>
      </c>
      <c r="I126" s="68" t="s">
        <v>14</v>
      </c>
      <c r="J126" s="69" t="s">
        <v>88</v>
      </c>
      <c r="K126" s="66" t="s">
        <v>535</v>
      </c>
      <c r="L126" s="54" t="s">
        <v>187</v>
      </c>
      <c r="M126" s="71">
        <v>2173.6</v>
      </c>
      <c r="N126" s="72"/>
      <c r="O126" s="71"/>
      <c r="P126" s="71"/>
      <c r="Q126" s="140">
        <v>195.62</v>
      </c>
      <c r="R126" s="71">
        <v>1170.4000000000001</v>
      </c>
      <c r="S126" s="71"/>
      <c r="T126" s="71"/>
      <c r="U126" s="72"/>
      <c r="V126" s="71"/>
      <c r="W126" s="72">
        <v>818.09</v>
      </c>
      <c r="X126" s="71"/>
      <c r="Y126" s="71">
        <v>400</v>
      </c>
      <c r="Z126" s="71">
        <v>300</v>
      </c>
      <c r="AA126" s="72">
        <v>300</v>
      </c>
      <c r="AB126" s="72">
        <f t="shared" si="25"/>
        <v>3344</v>
      </c>
      <c r="AC126" s="72">
        <f t="shared" si="26"/>
        <v>195.62</v>
      </c>
      <c r="AD126" s="72"/>
      <c r="AE126" s="72">
        <f t="shared" si="27"/>
        <v>3539.62</v>
      </c>
      <c r="AF126" s="72">
        <f t="shared" si="28"/>
        <v>40128</v>
      </c>
      <c r="AG126" s="72">
        <f t="shared" si="29"/>
        <v>2347.44</v>
      </c>
      <c r="AH126" s="72">
        <f t="shared" si="30"/>
        <v>0</v>
      </c>
      <c r="AI126" s="72">
        <f t="shared" si="31"/>
        <v>42475.44</v>
      </c>
      <c r="AJ126" s="72">
        <f t="shared" si="32"/>
        <v>400</v>
      </c>
      <c r="AK126" s="72">
        <f t="shared" si="33"/>
        <v>600</v>
      </c>
      <c r="AL126" s="72"/>
      <c r="AM126" s="72">
        <f t="shared" si="34"/>
        <v>43475.44</v>
      </c>
      <c r="AN126" s="72"/>
    </row>
    <row r="127" spans="1:40" s="21" customFormat="1" ht="15" customHeight="1" x14ac:dyDescent="0.2">
      <c r="A127" s="70" t="s">
        <v>178</v>
      </c>
      <c r="B127" s="76" t="s">
        <v>867</v>
      </c>
      <c r="C127" s="64">
        <v>193</v>
      </c>
      <c r="D127" s="65" t="s">
        <v>538</v>
      </c>
      <c r="E127" s="66" t="s">
        <v>959</v>
      </c>
      <c r="F127" s="99" t="s">
        <v>1018</v>
      </c>
      <c r="G127" s="99" t="s">
        <v>1019</v>
      </c>
      <c r="H127" s="67" t="s">
        <v>86</v>
      </c>
      <c r="I127" s="68" t="s">
        <v>14</v>
      </c>
      <c r="J127" s="69" t="s">
        <v>88</v>
      </c>
      <c r="K127" s="66" t="s">
        <v>537</v>
      </c>
      <c r="L127" s="54" t="s">
        <v>188</v>
      </c>
      <c r="M127" s="71">
        <v>2173.6</v>
      </c>
      <c r="N127" s="72"/>
      <c r="O127" s="71"/>
      <c r="P127" s="71"/>
      <c r="Q127" s="140">
        <v>195.62</v>
      </c>
      <c r="R127" s="71">
        <v>1170.4000000000001</v>
      </c>
      <c r="S127" s="71"/>
      <c r="T127" s="71"/>
      <c r="U127" s="72"/>
      <c r="V127" s="71"/>
      <c r="W127" s="72">
        <v>818.09</v>
      </c>
      <c r="X127" s="71"/>
      <c r="Y127" s="71">
        <v>400</v>
      </c>
      <c r="Z127" s="71">
        <v>300</v>
      </c>
      <c r="AA127" s="72">
        <v>300</v>
      </c>
      <c r="AB127" s="72">
        <f t="shared" si="25"/>
        <v>3344</v>
      </c>
      <c r="AC127" s="72">
        <f t="shared" si="26"/>
        <v>195.62</v>
      </c>
      <c r="AD127" s="72"/>
      <c r="AE127" s="72">
        <f t="shared" si="27"/>
        <v>3539.62</v>
      </c>
      <c r="AF127" s="72">
        <f t="shared" si="28"/>
        <v>40128</v>
      </c>
      <c r="AG127" s="72">
        <f t="shared" si="29"/>
        <v>2347.44</v>
      </c>
      <c r="AH127" s="72">
        <f t="shared" si="30"/>
        <v>0</v>
      </c>
      <c r="AI127" s="72">
        <f t="shared" si="31"/>
        <v>42475.44</v>
      </c>
      <c r="AJ127" s="72">
        <f t="shared" si="32"/>
        <v>400</v>
      </c>
      <c r="AK127" s="72">
        <f t="shared" si="33"/>
        <v>600</v>
      </c>
      <c r="AL127" s="72"/>
      <c r="AM127" s="72">
        <f t="shared" si="34"/>
        <v>43475.44</v>
      </c>
      <c r="AN127" s="72"/>
    </row>
    <row r="128" spans="1:40" s="21" customFormat="1" ht="15" customHeight="1" x14ac:dyDescent="0.2">
      <c r="A128" s="70" t="s">
        <v>178</v>
      </c>
      <c r="B128" s="78" t="s">
        <v>868</v>
      </c>
      <c r="C128" s="64">
        <v>194</v>
      </c>
      <c r="D128" s="65" t="s">
        <v>540</v>
      </c>
      <c r="E128" s="66" t="s">
        <v>959</v>
      </c>
      <c r="F128" s="99" t="s">
        <v>1018</v>
      </c>
      <c r="G128" s="99" t="s">
        <v>1019</v>
      </c>
      <c r="H128" s="67" t="s">
        <v>86</v>
      </c>
      <c r="I128" s="68" t="s">
        <v>14</v>
      </c>
      <c r="J128" s="69" t="s">
        <v>88</v>
      </c>
      <c r="K128" s="66" t="s">
        <v>539</v>
      </c>
      <c r="L128" s="54" t="s">
        <v>189</v>
      </c>
      <c r="M128" s="71">
        <v>2173.6</v>
      </c>
      <c r="N128" s="72"/>
      <c r="O128" s="71"/>
      <c r="P128" s="71"/>
      <c r="Q128" s="140">
        <v>195.62</v>
      </c>
      <c r="R128" s="71">
        <v>1170.4000000000001</v>
      </c>
      <c r="S128" s="71">
        <v>450</v>
      </c>
      <c r="T128" s="71"/>
      <c r="U128" s="72"/>
      <c r="V128" s="71"/>
      <c r="W128" s="72">
        <v>439</v>
      </c>
      <c r="X128" s="71"/>
      <c r="Y128" s="71">
        <v>400</v>
      </c>
      <c r="Z128" s="71">
        <v>300</v>
      </c>
      <c r="AA128" s="72">
        <v>300</v>
      </c>
      <c r="AB128" s="72">
        <f t="shared" si="25"/>
        <v>3794</v>
      </c>
      <c r="AC128" s="72">
        <f t="shared" si="26"/>
        <v>195.62</v>
      </c>
      <c r="AD128" s="72"/>
      <c r="AE128" s="72">
        <f t="shared" si="27"/>
        <v>3989.62</v>
      </c>
      <c r="AF128" s="72">
        <f t="shared" si="28"/>
        <v>45528</v>
      </c>
      <c r="AG128" s="72">
        <f t="shared" si="29"/>
        <v>2347.44</v>
      </c>
      <c r="AH128" s="72">
        <f t="shared" si="30"/>
        <v>0</v>
      </c>
      <c r="AI128" s="72">
        <f t="shared" si="31"/>
        <v>47875.44</v>
      </c>
      <c r="AJ128" s="72">
        <f t="shared" si="32"/>
        <v>400</v>
      </c>
      <c r="AK128" s="72">
        <f t="shared" si="33"/>
        <v>600</v>
      </c>
      <c r="AL128" s="72"/>
      <c r="AM128" s="72">
        <f t="shared" si="34"/>
        <v>48875.44</v>
      </c>
      <c r="AN128" s="72"/>
    </row>
    <row r="129" spans="1:40" s="21" customFormat="1" ht="15" customHeight="1" x14ac:dyDescent="0.2">
      <c r="A129" s="70" t="s">
        <v>178</v>
      </c>
      <c r="B129" s="76" t="s">
        <v>869</v>
      </c>
      <c r="C129" s="64">
        <v>195</v>
      </c>
      <c r="D129" s="97" t="s">
        <v>542</v>
      </c>
      <c r="E129" s="66" t="s">
        <v>959</v>
      </c>
      <c r="F129" s="99" t="s">
        <v>1018</v>
      </c>
      <c r="G129" s="99" t="s">
        <v>1019</v>
      </c>
      <c r="H129" s="67" t="s">
        <v>86</v>
      </c>
      <c r="I129" s="68" t="s">
        <v>14</v>
      </c>
      <c r="J129" s="69" t="s">
        <v>191</v>
      </c>
      <c r="K129" s="66" t="s">
        <v>541</v>
      </c>
      <c r="L129" s="54" t="s">
        <v>190</v>
      </c>
      <c r="M129" s="71">
        <v>2379</v>
      </c>
      <c r="N129" s="72">
        <v>260</v>
      </c>
      <c r="O129" s="71"/>
      <c r="P129" s="71"/>
      <c r="Q129" s="140">
        <v>237.51</v>
      </c>
      <c r="R129" s="71">
        <v>1281</v>
      </c>
      <c r="S129" s="71">
        <v>450</v>
      </c>
      <c r="T129" s="71"/>
      <c r="U129" s="72">
        <v>140</v>
      </c>
      <c r="V129" s="71"/>
      <c r="W129" s="72">
        <v>802</v>
      </c>
      <c r="X129" s="71"/>
      <c r="Y129" s="71">
        <v>400</v>
      </c>
      <c r="Z129" s="71">
        <v>300</v>
      </c>
      <c r="AA129" s="72">
        <v>300</v>
      </c>
      <c r="AB129" s="72">
        <f t="shared" si="25"/>
        <v>4510</v>
      </c>
      <c r="AC129" s="72">
        <f t="shared" si="26"/>
        <v>237.51</v>
      </c>
      <c r="AD129" s="72"/>
      <c r="AE129" s="72">
        <f t="shared" si="27"/>
        <v>4747.51</v>
      </c>
      <c r="AF129" s="72">
        <f t="shared" si="28"/>
        <v>54120</v>
      </c>
      <c r="AG129" s="72">
        <f t="shared" si="29"/>
        <v>2850.12</v>
      </c>
      <c r="AH129" s="72">
        <f t="shared" si="30"/>
        <v>0</v>
      </c>
      <c r="AI129" s="72">
        <f t="shared" si="31"/>
        <v>56970.12</v>
      </c>
      <c r="AJ129" s="72">
        <f t="shared" si="32"/>
        <v>400</v>
      </c>
      <c r="AK129" s="72">
        <f t="shared" si="33"/>
        <v>600</v>
      </c>
      <c r="AL129" s="72"/>
      <c r="AM129" s="72">
        <f t="shared" si="34"/>
        <v>57970.12</v>
      </c>
      <c r="AN129" s="72"/>
    </row>
    <row r="130" spans="1:40" s="21" customFormat="1" ht="15" customHeight="1" x14ac:dyDescent="0.2">
      <c r="A130" s="70" t="s">
        <v>178</v>
      </c>
      <c r="B130" s="76" t="s">
        <v>870</v>
      </c>
      <c r="C130" s="64">
        <v>196</v>
      </c>
      <c r="D130" s="65" t="s">
        <v>544</v>
      </c>
      <c r="E130" s="66" t="s">
        <v>959</v>
      </c>
      <c r="F130" s="94" t="s">
        <v>1028</v>
      </c>
      <c r="G130" s="94" t="s">
        <v>1021</v>
      </c>
      <c r="H130" s="67" t="s">
        <v>67</v>
      </c>
      <c r="I130" s="68" t="s">
        <v>12</v>
      </c>
      <c r="J130" s="69" t="s">
        <v>25</v>
      </c>
      <c r="K130" s="66" t="s">
        <v>543</v>
      </c>
      <c r="L130" s="54" t="s">
        <v>192</v>
      </c>
      <c r="M130" s="71">
        <v>1394.25</v>
      </c>
      <c r="N130" s="72"/>
      <c r="O130" s="71"/>
      <c r="P130" s="71"/>
      <c r="Q130" s="140">
        <v>125.48</v>
      </c>
      <c r="R130" s="71">
        <v>750.75</v>
      </c>
      <c r="S130" s="71"/>
      <c r="T130" s="71"/>
      <c r="U130" s="72"/>
      <c r="V130" s="71">
        <v>158</v>
      </c>
      <c r="W130" s="72">
        <f t="shared" ref="W130:W138" si="38">47.56*6</f>
        <v>285.36</v>
      </c>
      <c r="X130" s="71"/>
      <c r="Y130" s="71">
        <v>400</v>
      </c>
      <c r="Z130" s="71">
        <v>300</v>
      </c>
      <c r="AA130" s="72">
        <v>300</v>
      </c>
      <c r="AB130" s="72">
        <f t="shared" si="25"/>
        <v>2303</v>
      </c>
      <c r="AC130" s="72">
        <f t="shared" si="26"/>
        <v>125.48</v>
      </c>
      <c r="AD130" s="72"/>
      <c r="AE130" s="72">
        <f t="shared" si="27"/>
        <v>2428.48</v>
      </c>
      <c r="AF130" s="72">
        <f t="shared" si="28"/>
        <v>27636</v>
      </c>
      <c r="AG130" s="72">
        <f t="shared" si="29"/>
        <v>1505.76</v>
      </c>
      <c r="AH130" s="72">
        <f t="shared" si="30"/>
        <v>0</v>
      </c>
      <c r="AI130" s="72">
        <f t="shared" si="31"/>
        <v>29141.759999999998</v>
      </c>
      <c r="AJ130" s="72">
        <f t="shared" si="32"/>
        <v>400</v>
      </c>
      <c r="AK130" s="72">
        <f t="shared" si="33"/>
        <v>600</v>
      </c>
      <c r="AL130" s="72"/>
      <c r="AM130" s="72">
        <f t="shared" si="34"/>
        <v>30141.759999999998</v>
      </c>
      <c r="AN130" s="72"/>
    </row>
    <row r="131" spans="1:40" s="21" customFormat="1" ht="15" customHeight="1" x14ac:dyDescent="0.2">
      <c r="A131" s="70" t="s">
        <v>178</v>
      </c>
      <c r="B131" s="78" t="s">
        <v>871</v>
      </c>
      <c r="C131" s="64">
        <v>197</v>
      </c>
      <c r="D131" s="97" t="s">
        <v>546</v>
      </c>
      <c r="E131" s="66" t="s">
        <v>959</v>
      </c>
      <c r="F131" s="94" t="s">
        <v>1028</v>
      </c>
      <c r="G131" s="94" t="s">
        <v>1021</v>
      </c>
      <c r="H131" s="67" t="s">
        <v>67</v>
      </c>
      <c r="I131" s="68" t="s">
        <v>12</v>
      </c>
      <c r="J131" s="69" t="s">
        <v>25</v>
      </c>
      <c r="K131" s="66" t="s">
        <v>545</v>
      </c>
      <c r="L131" s="54" t="s">
        <v>193</v>
      </c>
      <c r="M131" s="71">
        <v>1394.25</v>
      </c>
      <c r="N131" s="72"/>
      <c r="O131" s="71"/>
      <c r="P131" s="71"/>
      <c r="Q131" s="140">
        <v>125.48</v>
      </c>
      <c r="R131" s="71">
        <v>750.75</v>
      </c>
      <c r="S131" s="71"/>
      <c r="T131" s="71"/>
      <c r="U131" s="72"/>
      <c r="V131" s="71">
        <v>158</v>
      </c>
      <c r="W131" s="72">
        <f t="shared" si="38"/>
        <v>285.36</v>
      </c>
      <c r="X131" s="71"/>
      <c r="Y131" s="71">
        <v>400</v>
      </c>
      <c r="Z131" s="71">
        <v>300</v>
      </c>
      <c r="AA131" s="72">
        <v>300</v>
      </c>
      <c r="AB131" s="72">
        <f t="shared" si="25"/>
        <v>2303</v>
      </c>
      <c r="AC131" s="72">
        <f t="shared" si="26"/>
        <v>125.48</v>
      </c>
      <c r="AD131" s="72"/>
      <c r="AE131" s="72">
        <f t="shared" si="27"/>
        <v>2428.48</v>
      </c>
      <c r="AF131" s="72">
        <f t="shared" si="28"/>
        <v>27636</v>
      </c>
      <c r="AG131" s="72">
        <f t="shared" si="29"/>
        <v>1505.76</v>
      </c>
      <c r="AH131" s="72">
        <f t="shared" si="30"/>
        <v>0</v>
      </c>
      <c r="AI131" s="72">
        <f t="shared" si="31"/>
        <v>29141.759999999998</v>
      </c>
      <c r="AJ131" s="72">
        <f t="shared" si="32"/>
        <v>400</v>
      </c>
      <c r="AK131" s="72">
        <f t="shared" si="33"/>
        <v>600</v>
      </c>
      <c r="AL131" s="72"/>
      <c r="AM131" s="72">
        <f t="shared" si="34"/>
        <v>30141.759999999998</v>
      </c>
      <c r="AN131" s="72"/>
    </row>
    <row r="132" spans="1:40" s="21" customFormat="1" ht="15" customHeight="1" x14ac:dyDescent="0.2">
      <c r="A132" s="70" t="s">
        <v>178</v>
      </c>
      <c r="B132" s="76" t="s">
        <v>872</v>
      </c>
      <c r="C132" s="64">
        <v>198</v>
      </c>
      <c r="D132" s="65" t="s">
        <v>548</v>
      </c>
      <c r="E132" s="66" t="s">
        <v>959</v>
      </c>
      <c r="F132" s="94" t="s">
        <v>1028</v>
      </c>
      <c r="G132" s="94" t="s">
        <v>1021</v>
      </c>
      <c r="H132" s="67" t="s">
        <v>67</v>
      </c>
      <c r="I132" s="68" t="s">
        <v>12</v>
      </c>
      <c r="J132" s="69" t="s">
        <v>25</v>
      </c>
      <c r="K132" s="66" t="s">
        <v>547</v>
      </c>
      <c r="L132" s="54" t="s">
        <v>194</v>
      </c>
      <c r="M132" s="71">
        <v>1394.25</v>
      </c>
      <c r="N132" s="72"/>
      <c r="O132" s="71"/>
      <c r="P132" s="71"/>
      <c r="Q132" s="140">
        <v>125.48</v>
      </c>
      <c r="R132" s="71">
        <v>750.75</v>
      </c>
      <c r="S132" s="71"/>
      <c r="T132" s="71"/>
      <c r="U132" s="72"/>
      <c r="V132" s="71">
        <v>158</v>
      </c>
      <c r="W132" s="72">
        <f t="shared" si="38"/>
        <v>285.36</v>
      </c>
      <c r="X132" s="71"/>
      <c r="Y132" s="71">
        <v>400</v>
      </c>
      <c r="Z132" s="71">
        <v>300</v>
      </c>
      <c r="AA132" s="72">
        <v>300</v>
      </c>
      <c r="AB132" s="72">
        <f t="shared" si="25"/>
        <v>2303</v>
      </c>
      <c r="AC132" s="72">
        <f t="shared" si="26"/>
        <v>125.48</v>
      </c>
      <c r="AD132" s="72"/>
      <c r="AE132" s="72">
        <f t="shared" si="27"/>
        <v>2428.48</v>
      </c>
      <c r="AF132" s="72">
        <f t="shared" si="28"/>
        <v>27636</v>
      </c>
      <c r="AG132" s="72">
        <f t="shared" si="29"/>
        <v>1505.76</v>
      </c>
      <c r="AH132" s="72">
        <f t="shared" si="30"/>
        <v>0</v>
      </c>
      <c r="AI132" s="72">
        <f t="shared" si="31"/>
        <v>29141.759999999998</v>
      </c>
      <c r="AJ132" s="72">
        <f t="shared" si="32"/>
        <v>400</v>
      </c>
      <c r="AK132" s="72">
        <f t="shared" si="33"/>
        <v>600</v>
      </c>
      <c r="AL132" s="72"/>
      <c r="AM132" s="72">
        <f t="shared" si="34"/>
        <v>30141.759999999998</v>
      </c>
      <c r="AN132" s="72"/>
    </row>
    <row r="133" spans="1:40" s="21" customFormat="1" ht="15" customHeight="1" x14ac:dyDescent="0.2">
      <c r="A133" s="70" t="s">
        <v>178</v>
      </c>
      <c r="B133" s="76" t="s">
        <v>873</v>
      </c>
      <c r="C133" s="64">
        <v>199</v>
      </c>
      <c r="D133" s="97" t="s">
        <v>550</v>
      </c>
      <c r="E133" s="66" t="s">
        <v>959</v>
      </c>
      <c r="F133" s="94" t="s">
        <v>1028</v>
      </c>
      <c r="G133" s="94" t="s">
        <v>1021</v>
      </c>
      <c r="H133" s="67" t="s">
        <v>67</v>
      </c>
      <c r="I133" s="68" t="s">
        <v>12</v>
      </c>
      <c r="J133" s="69" t="s">
        <v>28</v>
      </c>
      <c r="K133" s="66" t="s">
        <v>549</v>
      </c>
      <c r="L133" s="54" t="s">
        <v>195</v>
      </c>
      <c r="M133" s="71">
        <v>1382.55</v>
      </c>
      <c r="N133" s="72"/>
      <c r="O133" s="71"/>
      <c r="P133" s="71"/>
      <c r="Q133" s="140">
        <v>124.43</v>
      </c>
      <c r="R133" s="71">
        <v>744.45</v>
      </c>
      <c r="S133" s="71"/>
      <c r="T133" s="71"/>
      <c r="U133" s="72"/>
      <c r="V133" s="71">
        <v>158</v>
      </c>
      <c r="W133" s="72">
        <f t="shared" si="38"/>
        <v>285.36</v>
      </c>
      <c r="X133" s="71"/>
      <c r="Y133" s="71">
        <v>400</v>
      </c>
      <c r="Z133" s="71">
        <v>300</v>
      </c>
      <c r="AA133" s="72">
        <v>300</v>
      </c>
      <c r="AB133" s="72">
        <f t="shared" si="25"/>
        <v>2285</v>
      </c>
      <c r="AC133" s="72">
        <f t="shared" si="26"/>
        <v>124.43</v>
      </c>
      <c r="AD133" s="72"/>
      <c r="AE133" s="72">
        <f t="shared" si="27"/>
        <v>2409.4299999999998</v>
      </c>
      <c r="AF133" s="72">
        <f t="shared" si="28"/>
        <v>27420</v>
      </c>
      <c r="AG133" s="72">
        <f t="shared" si="29"/>
        <v>1493.16</v>
      </c>
      <c r="AH133" s="72">
        <f t="shared" si="30"/>
        <v>0</v>
      </c>
      <c r="AI133" s="72">
        <f t="shared" si="31"/>
        <v>28913.16</v>
      </c>
      <c r="AJ133" s="72">
        <f t="shared" si="32"/>
        <v>400</v>
      </c>
      <c r="AK133" s="72">
        <f t="shared" si="33"/>
        <v>600</v>
      </c>
      <c r="AL133" s="72"/>
      <c r="AM133" s="72">
        <f t="shared" si="34"/>
        <v>29913.16</v>
      </c>
      <c r="AN133" s="72"/>
    </row>
    <row r="134" spans="1:40" s="21" customFormat="1" ht="15" customHeight="1" x14ac:dyDescent="0.2">
      <c r="A134" s="70" t="s">
        <v>178</v>
      </c>
      <c r="B134" s="78" t="s">
        <v>874</v>
      </c>
      <c r="C134" s="64">
        <v>200</v>
      </c>
      <c r="D134" s="97" t="s">
        <v>552</v>
      </c>
      <c r="E134" s="66" t="s">
        <v>959</v>
      </c>
      <c r="F134" s="94" t="s">
        <v>1028</v>
      </c>
      <c r="G134" s="94" t="s">
        <v>1021</v>
      </c>
      <c r="H134" s="67" t="s">
        <v>67</v>
      </c>
      <c r="I134" s="68" t="s">
        <v>12</v>
      </c>
      <c r="J134" s="69" t="s">
        <v>40</v>
      </c>
      <c r="K134" s="66" t="s">
        <v>551</v>
      </c>
      <c r="L134" s="54" t="s">
        <v>196</v>
      </c>
      <c r="M134" s="71">
        <v>1370.85</v>
      </c>
      <c r="N134" s="72"/>
      <c r="O134" s="71"/>
      <c r="P134" s="71"/>
      <c r="Q134" s="140">
        <v>123.38</v>
      </c>
      <c r="R134" s="71">
        <v>738.15000000000009</v>
      </c>
      <c r="S134" s="71"/>
      <c r="T134" s="71"/>
      <c r="U134" s="72"/>
      <c r="V134" s="71">
        <v>158</v>
      </c>
      <c r="W134" s="72">
        <f t="shared" si="38"/>
        <v>285.36</v>
      </c>
      <c r="X134" s="71"/>
      <c r="Y134" s="71">
        <v>400</v>
      </c>
      <c r="Z134" s="71">
        <v>300</v>
      </c>
      <c r="AA134" s="72">
        <v>300</v>
      </c>
      <c r="AB134" s="72">
        <f t="shared" si="25"/>
        <v>2267</v>
      </c>
      <c r="AC134" s="72">
        <f t="shared" si="26"/>
        <v>123.38</v>
      </c>
      <c r="AD134" s="72"/>
      <c r="AE134" s="72">
        <f t="shared" si="27"/>
        <v>2390.38</v>
      </c>
      <c r="AF134" s="72">
        <f t="shared" si="28"/>
        <v>27204</v>
      </c>
      <c r="AG134" s="72">
        <f t="shared" si="29"/>
        <v>1480.56</v>
      </c>
      <c r="AH134" s="72">
        <f t="shared" si="30"/>
        <v>0</v>
      </c>
      <c r="AI134" s="72">
        <f t="shared" si="31"/>
        <v>28684.560000000001</v>
      </c>
      <c r="AJ134" s="72">
        <f t="shared" si="32"/>
        <v>400</v>
      </c>
      <c r="AK134" s="72">
        <f t="shared" si="33"/>
        <v>600</v>
      </c>
      <c r="AL134" s="72"/>
      <c r="AM134" s="72">
        <f t="shared" si="34"/>
        <v>29684.560000000001</v>
      </c>
      <c r="AN134" s="72"/>
    </row>
    <row r="135" spans="1:40" s="21" customFormat="1" ht="15" customHeight="1" x14ac:dyDescent="0.2">
      <c r="A135" s="70" t="s">
        <v>178</v>
      </c>
      <c r="B135" s="76" t="s">
        <v>875</v>
      </c>
      <c r="C135" s="64">
        <v>201</v>
      </c>
      <c r="D135" s="65" t="s">
        <v>554</v>
      </c>
      <c r="E135" s="66" t="s">
        <v>959</v>
      </c>
      <c r="F135" s="94" t="s">
        <v>1028</v>
      </c>
      <c r="G135" s="94" t="s">
        <v>1021</v>
      </c>
      <c r="H135" s="67" t="s">
        <v>67</v>
      </c>
      <c r="I135" s="68" t="s">
        <v>12</v>
      </c>
      <c r="J135" s="69" t="s">
        <v>40</v>
      </c>
      <c r="K135" s="66" t="s">
        <v>553</v>
      </c>
      <c r="L135" s="54" t="s">
        <v>197</v>
      </c>
      <c r="M135" s="71">
        <v>1370.85</v>
      </c>
      <c r="N135" s="72"/>
      <c r="O135" s="71"/>
      <c r="P135" s="71"/>
      <c r="Q135" s="140">
        <v>123.38</v>
      </c>
      <c r="R135" s="71">
        <v>738.15000000000009</v>
      </c>
      <c r="S135" s="71"/>
      <c r="T135" s="71"/>
      <c r="U135" s="72"/>
      <c r="V135" s="71">
        <v>158</v>
      </c>
      <c r="W135" s="72">
        <f t="shared" si="38"/>
        <v>285.36</v>
      </c>
      <c r="X135" s="71"/>
      <c r="Y135" s="71">
        <v>400</v>
      </c>
      <c r="Z135" s="71">
        <v>300</v>
      </c>
      <c r="AA135" s="72">
        <v>300</v>
      </c>
      <c r="AB135" s="72">
        <f t="shared" si="25"/>
        <v>2267</v>
      </c>
      <c r="AC135" s="72">
        <f t="shared" si="26"/>
        <v>123.38</v>
      </c>
      <c r="AD135" s="72"/>
      <c r="AE135" s="72">
        <f t="shared" si="27"/>
        <v>2390.38</v>
      </c>
      <c r="AF135" s="72">
        <f t="shared" si="28"/>
        <v>27204</v>
      </c>
      <c r="AG135" s="72">
        <f t="shared" si="29"/>
        <v>1480.56</v>
      </c>
      <c r="AH135" s="72">
        <f t="shared" si="30"/>
        <v>0</v>
      </c>
      <c r="AI135" s="72">
        <f t="shared" si="31"/>
        <v>28684.560000000001</v>
      </c>
      <c r="AJ135" s="72">
        <f t="shared" si="32"/>
        <v>400</v>
      </c>
      <c r="AK135" s="72">
        <f t="shared" si="33"/>
        <v>600</v>
      </c>
      <c r="AL135" s="72"/>
      <c r="AM135" s="72">
        <f t="shared" si="34"/>
        <v>29684.560000000001</v>
      </c>
      <c r="AN135" s="72"/>
    </row>
    <row r="136" spans="1:40" s="21" customFormat="1" ht="15" customHeight="1" x14ac:dyDescent="0.2">
      <c r="A136" s="70" t="s">
        <v>178</v>
      </c>
      <c r="B136" s="76" t="s">
        <v>876</v>
      </c>
      <c r="C136" s="64">
        <v>202</v>
      </c>
      <c r="D136" s="65" t="s">
        <v>556</v>
      </c>
      <c r="E136" s="66" t="s">
        <v>959</v>
      </c>
      <c r="F136" s="94" t="s">
        <v>1028</v>
      </c>
      <c r="G136" s="94" t="s">
        <v>1021</v>
      </c>
      <c r="H136" s="67" t="s">
        <v>16</v>
      </c>
      <c r="I136" s="68" t="s">
        <v>12</v>
      </c>
      <c r="J136" s="69" t="s">
        <v>40</v>
      </c>
      <c r="K136" s="66" t="s">
        <v>555</v>
      </c>
      <c r="L136" s="54" t="s">
        <v>198</v>
      </c>
      <c r="M136" s="71">
        <v>1370.85</v>
      </c>
      <c r="N136" s="72"/>
      <c r="O136" s="71"/>
      <c r="P136" s="71"/>
      <c r="Q136" s="140">
        <v>123.38</v>
      </c>
      <c r="R136" s="71">
        <v>738.15000000000009</v>
      </c>
      <c r="S136" s="71"/>
      <c r="T136" s="71"/>
      <c r="U136" s="72"/>
      <c r="V136" s="71">
        <v>158</v>
      </c>
      <c r="W136" s="72">
        <f t="shared" si="38"/>
        <v>285.36</v>
      </c>
      <c r="X136" s="71"/>
      <c r="Y136" s="71">
        <v>400</v>
      </c>
      <c r="Z136" s="71">
        <v>300</v>
      </c>
      <c r="AA136" s="72">
        <v>300</v>
      </c>
      <c r="AB136" s="72">
        <f t="shared" si="25"/>
        <v>2267</v>
      </c>
      <c r="AC136" s="72">
        <f t="shared" si="26"/>
        <v>123.38</v>
      </c>
      <c r="AD136" s="72"/>
      <c r="AE136" s="72">
        <f t="shared" si="27"/>
        <v>2390.38</v>
      </c>
      <c r="AF136" s="72">
        <f t="shared" si="28"/>
        <v>27204</v>
      </c>
      <c r="AG136" s="72">
        <f t="shared" si="29"/>
        <v>1480.56</v>
      </c>
      <c r="AH136" s="72">
        <f t="shared" si="30"/>
        <v>0</v>
      </c>
      <c r="AI136" s="72">
        <f t="shared" si="31"/>
        <v>28684.560000000001</v>
      </c>
      <c r="AJ136" s="72">
        <f t="shared" si="32"/>
        <v>400</v>
      </c>
      <c r="AK136" s="72">
        <f t="shared" si="33"/>
        <v>600</v>
      </c>
      <c r="AL136" s="72"/>
      <c r="AM136" s="72">
        <f t="shared" si="34"/>
        <v>29684.560000000001</v>
      </c>
      <c r="AN136" s="72"/>
    </row>
    <row r="137" spans="1:40" s="21" customFormat="1" ht="15" customHeight="1" x14ac:dyDescent="0.2">
      <c r="A137" s="70" t="s">
        <v>178</v>
      </c>
      <c r="B137" s="78" t="s">
        <v>877</v>
      </c>
      <c r="C137" s="64">
        <v>203</v>
      </c>
      <c r="D137" s="65" t="s">
        <v>558</v>
      </c>
      <c r="E137" s="66" t="s">
        <v>959</v>
      </c>
      <c r="F137" s="94" t="s">
        <v>1028</v>
      </c>
      <c r="G137" s="94" t="s">
        <v>1021</v>
      </c>
      <c r="H137" s="67" t="s">
        <v>16</v>
      </c>
      <c r="I137" s="68" t="s">
        <v>12</v>
      </c>
      <c r="J137" s="69" t="s">
        <v>40</v>
      </c>
      <c r="K137" s="66" t="s">
        <v>557</v>
      </c>
      <c r="L137" s="54" t="s">
        <v>199</v>
      </c>
      <c r="M137" s="71">
        <v>1370.85</v>
      </c>
      <c r="N137" s="72"/>
      <c r="O137" s="71"/>
      <c r="P137" s="71"/>
      <c r="Q137" s="140">
        <v>123.38</v>
      </c>
      <c r="R137" s="71">
        <v>738.15000000000009</v>
      </c>
      <c r="S137" s="71"/>
      <c r="T137" s="71"/>
      <c r="U137" s="72"/>
      <c r="V137" s="71">
        <v>158</v>
      </c>
      <c r="W137" s="72">
        <f t="shared" si="38"/>
        <v>285.36</v>
      </c>
      <c r="X137" s="71"/>
      <c r="Y137" s="71">
        <v>400</v>
      </c>
      <c r="Z137" s="71">
        <v>300</v>
      </c>
      <c r="AA137" s="72">
        <v>300</v>
      </c>
      <c r="AB137" s="72">
        <f t="shared" si="25"/>
        <v>2267</v>
      </c>
      <c r="AC137" s="72">
        <f t="shared" si="26"/>
        <v>123.38</v>
      </c>
      <c r="AD137" s="72"/>
      <c r="AE137" s="72">
        <f t="shared" si="27"/>
        <v>2390.38</v>
      </c>
      <c r="AF137" s="72">
        <f t="shared" si="28"/>
        <v>27204</v>
      </c>
      <c r="AG137" s="72">
        <f t="shared" si="29"/>
        <v>1480.56</v>
      </c>
      <c r="AH137" s="72">
        <f t="shared" si="30"/>
        <v>0</v>
      </c>
      <c r="AI137" s="72">
        <f t="shared" si="31"/>
        <v>28684.560000000001</v>
      </c>
      <c r="AJ137" s="72">
        <f t="shared" si="32"/>
        <v>400</v>
      </c>
      <c r="AK137" s="72">
        <f t="shared" si="33"/>
        <v>600</v>
      </c>
      <c r="AL137" s="72"/>
      <c r="AM137" s="72">
        <f t="shared" si="34"/>
        <v>29684.560000000001</v>
      </c>
      <c r="AN137" s="72"/>
    </row>
    <row r="138" spans="1:40" s="21" customFormat="1" ht="15" customHeight="1" x14ac:dyDescent="0.2">
      <c r="A138" s="70" t="s">
        <v>178</v>
      </c>
      <c r="B138" s="76" t="s">
        <v>878</v>
      </c>
      <c r="C138" s="64">
        <v>204</v>
      </c>
      <c r="D138" s="97" t="s">
        <v>560</v>
      </c>
      <c r="E138" s="66" t="s">
        <v>959</v>
      </c>
      <c r="F138" s="94" t="s">
        <v>1028</v>
      </c>
      <c r="G138" s="94" t="s">
        <v>1021</v>
      </c>
      <c r="H138" s="67" t="s">
        <v>200</v>
      </c>
      <c r="I138" s="68" t="s">
        <v>12</v>
      </c>
      <c r="J138" s="69" t="s">
        <v>40</v>
      </c>
      <c r="K138" s="66" t="s">
        <v>559</v>
      </c>
      <c r="L138" s="54" t="s">
        <v>201</v>
      </c>
      <c r="M138" s="71">
        <v>1370.85</v>
      </c>
      <c r="N138" s="72"/>
      <c r="O138" s="71"/>
      <c r="P138" s="71"/>
      <c r="Q138" s="140">
        <v>123.38</v>
      </c>
      <c r="R138" s="71">
        <v>738.15000000000009</v>
      </c>
      <c r="S138" s="71"/>
      <c r="T138" s="71"/>
      <c r="U138" s="72"/>
      <c r="V138" s="71">
        <v>158</v>
      </c>
      <c r="W138" s="72">
        <f t="shared" si="38"/>
        <v>285.36</v>
      </c>
      <c r="X138" s="71"/>
      <c r="Y138" s="71">
        <v>400</v>
      </c>
      <c r="Z138" s="71">
        <v>300</v>
      </c>
      <c r="AA138" s="72">
        <v>300</v>
      </c>
      <c r="AB138" s="72">
        <f t="shared" si="25"/>
        <v>2267</v>
      </c>
      <c r="AC138" s="72">
        <f t="shared" si="26"/>
        <v>123.38</v>
      </c>
      <c r="AD138" s="72"/>
      <c r="AE138" s="72">
        <f t="shared" si="27"/>
        <v>2390.38</v>
      </c>
      <c r="AF138" s="72">
        <f t="shared" si="28"/>
        <v>27204</v>
      </c>
      <c r="AG138" s="72">
        <f t="shared" si="29"/>
        <v>1480.56</v>
      </c>
      <c r="AH138" s="72">
        <f t="shared" si="30"/>
        <v>0</v>
      </c>
      <c r="AI138" s="72">
        <f t="shared" si="31"/>
        <v>28684.560000000001</v>
      </c>
      <c r="AJ138" s="72">
        <f t="shared" si="32"/>
        <v>400</v>
      </c>
      <c r="AK138" s="72">
        <f t="shared" si="33"/>
        <v>600</v>
      </c>
      <c r="AL138" s="72"/>
      <c r="AM138" s="72">
        <f t="shared" si="34"/>
        <v>29684.560000000001</v>
      </c>
      <c r="AN138" s="72"/>
    </row>
    <row r="139" spans="1:40" s="21" customFormat="1" ht="15" customHeight="1" x14ac:dyDescent="0.2">
      <c r="A139" s="70" t="s">
        <v>202</v>
      </c>
      <c r="B139" s="76" t="s">
        <v>879</v>
      </c>
      <c r="C139" s="64">
        <v>207</v>
      </c>
      <c r="D139" s="97" t="s">
        <v>562</v>
      </c>
      <c r="E139" s="66" t="s">
        <v>959</v>
      </c>
      <c r="F139" s="93" t="s">
        <v>1018</v>
      </c>
      <c r="G139" s="93" t="s">
        <v>1019</v>
      </c>
      <c r="H139" s="67" t="s">
        <v>203</v>
      </c>
      <c r="I139" s="68" t="s">
        <v>14</v>
      </c>
      <c r="J139" s="69" t="s">
        <v>205</v>
      </c>
      <c r="K139" s="66" t="s">
        <v>561</v>
      </c>
      <c r="L139" s="54" t="s">
        <v>204</v>
      </c>
      <c r="M139" s="71">
        <v>2906.15</v>
      </c>
      <c r="N139" s="72"/>
      <c r="O139" s="71"/>
      <c r="P139" s="71"/>
      <c r="Q139" s="140">
        <v>261.55</v>
      </c>
      <c r="R139" s="71">
        <v>1564.85</v>
      </c>
      <c r="S139" s="71"/>
      <c r="T139" s="71"/>
      <c r="U139" s="72"/>
      <c r="V139" s="71"/>
      <c r="W139" s="72">
        <v>670</v>
      </c>
      <c r="X139" s="71"/>
      <c r="Y139" s="71">
        <v>400</v>
      </c>
      <c r="Z139" s="71">
        <v>300</v>
      </c>
      <c r="AA139" s="72">
        <v>300</v>
      </c>
      <c r="AB139" s="72">
        <f t="shared" si="25"/>
        <v>4471</v>
      </c>
      <c r="AC139" s="72">
        <f t="shared" si="26"/>
        <v>261.55</v>
      </c>
      <c r="AD139" s="72"/>
      <c r="AE139" s="72">
        <f t="shared" si="27"/>
        <v>4732.55</v>
      </c>
      <c r="AF139" s="72">
        <f t="shared" si="28"/>
        <v>53652</v>
      </c>
      <c r="AG139" s="72">
        <f t="shared" si="29"/>
        <v>3138.6000000000004</v>
      </c>
      <c r="AH139" s="72">
        <f t="shared" si="30"/>
        <v>0</v>
      </c>
      <c r="AI139" s="72">
        <f t="shared" si="31"/>
        <v>56790.6</v>
      </c>
      <c r="AJ139" s="72">
        <f t="shared" si="32"/>
        <v>400</v>
      </c>
      <c r="AK139" s="72">
        <f t="shared" si="33"/>
        <v>600</v>
      </c>
      <c r="AL139" s="72"/>
      <c r="AM139" s="72">
        <f t="shared" si="34"/>
        <v>57790.6</v>
      </c>
      <c r="AN139" s="72"/>
    </row>
    <row r="140" spans="1:40" s="21" customFormat="1" ht="15" customHeight="1" x14ac:dyDescent="0.2">
      <c r="A140" s="70" t="s">
        <v>202</v>
      </c>
      <c r="B140" s="78" t="s">
        <v>880</v>
      </c>
      <c r="C140" s="64">
        <v>208</v>
      </c>
      <c r="D140" s="65" t="s">
        <v>564</v>
      </c>
      <c r="E140" s="66" t="s">
        <v>959</v>
      </c>
      <c r="F140" s="93" t="s">
        <v>1018</v>
      </c>
      <c r="G140" s="93" t="s">
        <v>1019</v>
      </c>
      <c r="H140" s="67" t="s">
        <v>203</v>
      </c>
      <c r="I140" s="68" t="s">
        <v>14</v>
      </c>
      <c r="J140" s="69" t="s">
        <v>205</v>
      </c>
      <c r="K140" s="66" t="s">
        <v>563</v>
      </c>
      <c r="L140" s="54" t="s">
        <v>206</v>
      </c>
      <c r="M140" s="71">
        <v>2906.15</v>
      </c>
      <c r="N140" s="72">
        <v>520</v>
      </c>
      <c r="O140" s="71"/>
      <c r="P140" s="71"/>
      <c r="Q140" s="140">
        <v>308.35000000000002</v>
      </c>
      <c r="R140" s="71">
        <v>1564.85</v>
      </c>
      <c r="S140" s="71"/>
      <c r="T140" s="71"/>
      <c r="U140" s="72">
        <v>280</v>
      </c>
      <c r="V140" s="71"/>
      <c r="W140" s="72">
        <v>670</v>
      </c>
      <c r="X140" s="71"/>
      <c r="Y140" s="71">
        <v>400</v>
      </c>
      <c r="Z140" s="71">
        <v>300</v>
      </c>
      <c r="AA140" s="72">
        <v>300</v>
      </c>
      <c r="AB140" s="72">
        <f t="shared" si="25"/>
        <v>5271</v>
      </c>
      <c r="AC140" s="72">
        <f t="shared" si="26"/>
        <v>308.35000000000002</v>
      </c>
      <c r="AD140" s="72"/>
      <c r="AE140" s="72">
        <f t="shared" si="27"/>
        <v>5579.35</v>
      </c>
      <c r="AF140" s="72">
        <f t="shared" si="28"/>
        <v>63252</v>
      </c>
      <c r="AG140" s="72">
        <f t="shared" si="29"/>
        <v>3700.2000000000003</v>
      </c>
      <c r="AH140" s="72">
        <f t="shared" si="30"/>
        <v>0</v>
      </c>
      <c r="AI140" s="72">
        <f t="shared" si="31"/>
        <v>66952.2</v>
      </c>
      <c r="AJ140" s="72">
        <f t="shared" si="32"/>
        <v>400</v>
      </c>
      <c r="AK140" s="72">
        <f t="shared" si="33"/>
        <v>600</v>
      </c>
      <c r="AL140" s="72"/>
      <c r="AM140" s="72">
        <f t="shared" si="34"/>
        <v>67952.2</v>
      </c>
      <c r="AN140" s="72"/>
    </row>
    <row r="141" spans="1:40" s="21" customFormat="1" ht="15" customHeight="1" x14ac:dyDescent="0.2">
      <c r="A141" s="70" t="s">
        <v>207</v>
      </c>
      <c r="B141" s="76" t="s">
        <v>881</v>
      </c>
      <c r="C141" s="64">
        <v>210</v>
      </c>
      <c r="D141" s="97" t="s">
        <v>566</v>
      </c>
      <c r="E141" s="66" t="s">
        <v>959</v>
      </c>
      <c r="F141" s="94" t="s">
        <v>1028</v>
      </c>
      <c r="G141" s="94" t="s">
        <v>1021</v>
      </c>
      <c r="H141" s="67" t="s">
        <v>67</v>
      </c>
      <c r="I141" s="68" t="s">
        <v>12</v>
      </c>
      <c r="J141" s="69" t="s">
        <v>25</v>
      </c>
      <c r="K141" s="66" t="s">
        <v>565</v>
      </c>
      <c r="L141" s="54" t="s">
        <v>208</v>
      </c>
      <c r="M141" s="71">
        <v>1394.25</v>
      </c>
      <c r="N141" s="72"/>
      <c r="O141" s="71"/>
      <c r="P141" s="71"/>
      <c r="Q141" s="140">
        <v>125.48</v>
      </c>
      <c r="R141" s="71">
        <v>750.75</v>
      </c>
      <c r="S141" s="71"/>
      <c r="T141" s="71"/>
      <c r="U141" s="72"/>
      <c r="V141" s="71">
        <v>158</v>
      </c>
      <c r="W141" s="72">
        <f>47.56*6</f>
        <v>285.36</v>
      </c>
      <c r="X141" s="71"/>
      <c r="Y141" s="71">
        <v>400</v>
      </c>
      <c r="Z141" s="71">
        <v>300</v>
      </c>
      <c r="AA141" s="72">
        <v>300</v>
      </c>
      <c r="AB141" s="72">
        <f t="shared" si="25"/>
        <v>2303</v>
      </c>
      <c r="AC141" s="72">
        <f t="shared" si="26"/>
        <v>125.48</v>
      </c>
      <c r="AD141" s="72"/>
      <c r="AE141" s="72">
        <f t="shared" si="27"/>
        <v>2428.48</v>
      </c>
      <c r="AF141" s="72">
        <f t="shared" si="28"/>
        <v>27636</v>
      </c>
      <c r="AG141" s="72">
        <f t="shared" si="29"/>
        <v>1505.76</v>
      </c>
      <c r="AH141" s="72">
        <f t="shared" si="30"/>
        <v>0</v>
      </c>
      <c r="AI141" s="72">
        <f t="shared" si="31"/>
        <v>29141.759999999998</v>
      </c>
      <c r="AJ141" s="72">
        <f t="shared" si="32"/>
        <v>400</v>
      </c>
      <c r="AK141" s="72">
        <f t="shared" si="33"/>
        <v>600</v>
      </c>
      <c r="AL141" s="72"/>
      <c r="AM141" s="72">
        <f t="shared" si="34"/>
        <v>30141.759999999998</v>
      </c>
      <c r="AN141" s="72"/>
    </row>
    <row r="142" spans="1:40" s="21" customFormat="1" ht="15" customHeight="1" x14ac:dyDescent="0.2">
      <c r="A142" s="70" t="s">
        <v>209</v>
      </c>
      <c r="B142" s="76" t="s">
        <v>882</v>
      </c>
      <c r="C142" s="64">
        <v>213</v>
      </c>
      <c r="D142" s="65" t="s">
        <v>568</v>
      </c>
      <c r="E142" s="66" t="s">
        <v>959</v>
      </c>
      <c r="F142" s="99" t="s">
        <v>1018</v>
      </c>
      <c r="G142" s="99" t="s">
        <v>1019</v>
      </c>
      <c r="H142" s="67" t="s">
        <v>74</v>
      </c>
      <c r="I142" s="68" t="s">
        <v>14</v>
      </c>
      <c r="J142" s="69" t="s">
        <v>76</v>
      </c>
      <c r="K142" s="66" t="s">
        <v>567</v>
      </c>
      <c r="L142" s="54" t="s">
        <v>210</v>
      </c>
      <c r="M142" s="71">
        <v>3595.8</v>
      </c>
      <c r="N142" s="72">
        <v>520</v>
      </c>
      <c r="O142" s="71"/>
      <c r="P142" s="71"/>
      <c r="Q142" s="140">
        <v>370.42</v>
      </c>
      <c r="R142" s="71">
        <v>1936.2</v>
      </c>
      <c r="S142" s="71"/>
      <c r="T142" s="71">
        <v>450</v>
      </c>
      <c r="U142" s="72">
        <v>280</v>
      </c>
      <c r="V142" s="71"/>
      <c r="W142" s="72">
        <v>586.52</v>
      </c>
      <c r="X142" s="71"/>
      <c r="Y142" s="71">
        <v>400</v>
      </c>
      <c r="Z142" s="71">
        <v>300</v>
      </c>
      <c r="AA142" s="72">
        <v>300</v>
      </c>
      <c r="AB142" s="72">
        <f t="shared" si="25"/>
        <v>6782</v>
      </c>
      <c r="AC142" s="72">
        <f t="shared" si="26"/>
        <v>370.42</v>
      </c>
      <c r="AD142" s="72"/>
      <c r="AE142" s="72">
        <f t="shared" si="27"/>
        <v>7152.42</v>
      </c>
      <c r="AF142" s="72">
        <f t="shared" si="28"/>
        <v>81384</v>
      </c>
      <c r="AG142" s="72">
        <f t="shared" si="29"/>
        <v>4445.04</v>
      </c>
      <c r="AH142" s="72">
        <f t="shared" si="30"/>
        <v>0</v>
      </c>
      <c r="AI142" s="72">
        <f t="shared" si="31"/>
        <v>85829.04</v>
      </c>
      <c r="AJ142" s="72">
        <f t="shared" si="32"/>
        <v>400</v>
      </c>
      <c r="AK142" s="72">
        <f t="shared" si="33"/>
        <v>600</v>
      </c>
      <c r="AL142" s="72"/>
      <c r="AM142" s="72">
        <f t="shared" si="34"/>
        <v>86829.04</v>
      </c>
      <c r="AN142" s="72"/>
    </row>
    <row r="143" spans="1:40" s="21" customFormat="1" ht="15" customHeight="1" x14ac:dyDescent="0.2">
      <c r="A143" s="70" t="s">
        <v>209</v>
      </c>
      <c r="B143" s="78" t="s">
        <v>883</v>
      </c>
      <c r="C143" s="64">
        <v>214</v>
      </c>
      <c r="D143" s="97" t="s">
        <v>570</v>
      </c>
      <c r="E143" s="66" t="s">
        <v>959</v>
      </c>
      <c r="F143" s="99" t="s">
        <v>1018</v>
      </c>
      <c r="G143" s="99" t="s">
        <v>1019</v>
      </c>
      <c r="H143" s="67" t="s">
        <v>74</v>
      </c>
      <c r="I143" s="68" t="s">
        <v>14</v>
      </c>
      <c r="J143" s="69" t="s">
        <v>76</v>
      </c>
      <c r="K143" s="66" t="s">
        <v>569</v>
      </c>
      <c r="L143" s="54" t="s">
        <v>211</v>
      </c>
      <c r="M143" s="71">
        <v>3595.8</v>
      </c>
      <c r="N143" s="72"/>
      <c r="O143" s="71"/>
      <c r="P143" s="71"/>
      <c r="Q143" s="140">
        <v>323.62</v>
      </c>
      <c r="R143" s="71">
        <v>1936.2</v>
      </c>
      <c r="S143" s="71"/>
      <c r="T143" s="71">
        <v>450</v>
      </c>
      <c r="U143" s="72"/>
      <c r="V143" s="71"/>
      <c r="W143" s="72">
        <v>839.73</v>
      </c>
      <c r="X143" s="71"/>
      <c r="Y143" s="71">
        <v>400</v>
      </c>
      <c r="Z143" s="71">
        <v>300</v>
      </c>
      <c r="AA143" s="72">
        <v>300</v>
      </c>
      <c r="AB143" s="72">
        <f t="shared" si="25"/>
        <v>5982</v>
      </c>
      <c r="AC143" s="72">
        <f t="shared" si="26"/>
        <v>323.62</v>
      </c>
      <c r="AD143" s="72"/>
      <c r="AE143" s="72">
        <f t="shared" si="27"/>
        <v>6305.62</v>
      </c>
      <c r="AF143" s="72">
        <f t="shared" si="28"/>
        <v>71784</v>
      </c>
      <c r="AG143" s="72">
        <f t="shared" si="29"/>
        <v>3883.44</v>
      </c>
      <c r="AH143" s="72">
        <f t="shared" si="30"/>
        <v>0</v>
      </c>
      <c r="AI143" s="72">
        <f t="shared" si="31"/>
        <v>75667.44</v>
      </c>
      <c r="AJ143" s="72">
        <f t="shared" si="32"/>
        <v>400</v>
      </c>
      <c r="AK143" s="72">
        <f t="shared" si="33"/>
        <v>600</v>
      </c>
      <c r="AL143" s="72"/>
      <c r="AM143" s="72">
        <f t="shared" si="34"/>
        <v>76667.44</v>
      </c>
      <c r="AN143" s="72"/>
    </row>
    <row r="144" spans="1:40" s="21" customFormat="1" ht="15" customHeight="1" x14ac:dyDescent="0.2">
      <c r="A144" s="70" t="s">
        <v>209</v>
      </c>
      <c r="B144" s="76" t="s">
        <v>884</v>
      </c>
      <c r="C144" s="64">
        <v>215</v>
      </c>
      <c r="D144" s="65" t="s">
        <v>572</v>
      </c>
      <c r="E144" s="66" t="s">
        <v>959</v>
      </c>
      <c r="F144" s="99" t="s">
        <v>1018</v>
      </c>
      <c r="G144" s="99" t="s">
        <v>1019</v>
      </c>
      <c r="H144" s="67" t="s">
        <v>74</v>
      </c>
      <c r="I144" s="68" t="s">
        <v>14</v>
      </c>
      <c r="J144" s="69" t="s">
        <v>76</v>
      </c>
      <c r="K144" s="66" t="s">
        <v>571</v>
      </c>
      <c r="L144" s="54" t="s">
        <v>212</v>
      </c>
      <c r="M144" s="71">
        <v>3595.8</v>
      </c>
      <c r="N144" s="72"/>
      <c r="O144" s="71"/>
      <c r="P144" s="71"/>
      <c r="Q144" s="140">
        <v>323.62</v>
      </c>
      <c r="R144" s="71">
        <v>1936.2</v>
      </c>
      <c r="S144" s="71">
        <v>900</v>
      </c>
      <c r="T144" s="71">
        <v>450</v>
      </c>
      <c r="U144" s="72"/>
      <c r="V144" s="71"/>
      <c r="W144" s="72">
        <v>821.12</v>
      </c>
      <c r="X144" s="71"/>
      <c r="Y144" s="71">
        <v>400</v>
      </c>
      <c r="Z144" s="71">
        <v>300</v>
      </c>
      <c r="AA144" s="72">
        <v>300</v>
      </c>
      <c r="AB144" s="72">
        <f t="shared" ref="AB144:AB207" si="39">+M144+N144+O144+R144+S144+T144+U144+V144</f>
        <v>6882</v>
      </c>
      <c r="AC144" s="72">
        <f t="shared" ref="AC144:AC207" si="40">+Q144</f>
        <v>323.62</v>
      </c>
      <c r="AD144" s="72"/>
      <c r="AE144" s="72">
        <f t="shared" ref="AE144:AE207" si="41">+AB144+AC144+AD144</f>
        <v>7205.62</v>
      </c>
      <c r="AF144" s="72">
        <f t="shared" ref="AF144:AF207" si="42">+AB144*12</f>
        <v>82584</v>
      </c>
      <c r="AG144" s="72">
        <f t="shared" ref="AG144:AG207" si="43">+AC144*12</f>
        <v>3883.44</v>
      </c>
      <c r="AH144" s="72">
        <f t="shared" ref="AH144:AH207" si="44">+AD144*12</f>
        <v>0</v>
      </c>
      <c r="AI144" s="72">
        <f t="shared" ref="AI144:AI207" si="45">+AF144+AG144+AH144</f>
        <v>86467.44</v>
      </c>
      <c r="AJ144" s="72">
        <f t="shared" ref="AJ144:AJ207" si="46">+Y144</f>
        <v>400</v>
      </c>
      <c r="AK144" s="72">
        <f t="shared" ref="AK144:AK207" si="47">+Z144+AA144</f>
        <v>600</v>
      </c>
      <c r="AL144" s="72"/>
      <c r="AM144" s="72">
        <f t="shared" ref="AM144:AM207" si="48">+AI144+AJ144+AK144</f>
        <v>87467.44</v>
      </c>
      <c r="AN144" s="72"/>
    </row>
    <row r="145" spans="1:40" s="21" customFormat="1" ht="15" customHeight="1" x14ac:dyDescent="0.2">
      <c r="A145" s="70" t="s">
        <v>209</v>
      </c>
      <c r="B145" s="76" t="s">
        <v>885</v>
      </c>
      <c r="C145" s="64">
        <v>216</v>
      </c>
      <c r="D145" s="66" t="s">
        <v>725</v>
      </c>
      <c r="E145" s="66" t="s">
        <v>959</v>
      </c>
      <c r="F145" s="99" t="s">
        <v>1018</v>
      </c>
      <c r="G145" s="99" t="s">
        <v>1019</v>
      </c>
      <c r="H145" s="67" t="s">
        <v>74</v>
      </c>
      <c r="I145" s="68" t="s">
        <v>14</v>
      </c>
      <c r="J145" s="69" t="s">
        <v>76</v>
      </c>
      <c r="K145" s="66">
        <v>27374077</v>
      </c>
      <c r="L145" s="54" t="s">
        <v>213</v>
      </c>
      <c r="M145" s="71">
        <v>3595.8</v>
      </c>
      <c r="N145" s="72"/>
      <c r="O145" s="71"/>
      <c r="P145" s="71"/>
      <c r="Q145" s="140">
        <v>323.62</v>
      </c>
      <c r="R145" s="71">
        <v>1936.2</v>
      </c>
      <c r="S145" s="71"/>
      <c r="T145" s="71"/>
      <c r="U145" s="72"/>
      <c r="V145" s="71"/>
      <c r="W145" s="72">
        <v>840</v>
      </c>
      <c r="X145" s="71"/>
      <c r="Y145" s="71">
        <v>400</v>
      </c>
      <c r="Z145" s="71">
        <v>300</v>
      </c>
      <c r="AA145" s="72">
        <v>300</v>
      </c>
      <c r="AB145" s="72">
        <f t="shared" si="39"/>
        <v>5532</v>
      </c>
      <c r="AC145" s="72">
        <f t="shared" si="40"/>
        <v>323.62</v>
      </c>
      <c r="AD145" s="72"/>
      <c r="AE145" s="72">
        <f t="shared" si="41"/>
        <v>5855.62</v>
      </c>
      <c r="AF145" s="72">
        <f t="shared" si="42"/>
        <v>66384</v>
      </c>
      <c r="AG145" s="72">
        <f t="shared" si="43"/>
        <v>3883.44</v>
      </c>
      <c r="AH145" s="72">
        <f t="shared" si="44"/>
        <v>0</v>
      </c>
      <c r="AI145" s="72">
        <f t="shared" si="45"/>
        <v>70267.44</v>
      </c>
      <c r="AJ145" s="72">
        <f t="shared" si="46"/>
        <v>400</v>
      </c>
      <c r="AK145" s="72">
        <f t="shared" si="47"/>
        <v>600</v>
      </c>
      <c r="AL145" s="72"/>
      <c r="AM145" s="72">
        <f t="shared" si="48"/>
        <v>71267.44</v>
      </c>
      <c r="AN145" s="72"/>
    </row>
    <row r="146" spans="1:40" s="21" customFormat="1" ht="15" customHeight="1" x14ac:dyDescent="0.2">
      <c r="A146" s="70" t="s">
        <v>209</v>
      </c>
      <c r="B146" s="78" t="s">
        <v>886</v>
      </c>
      <c r="C146" s="64">
        <v>218</v>
      </c>
      <c r="D146" s="65" t="s">
        <v>582</v>
      </c>
      <c r="E146" s="66" t="s">
        <v>959</v>
      </c>
      <c r="F146" s="94" t="s">
        <v>1018</v>
      </c>
      <c r="G146" s="94" t="s">
        <v>1019</v>
      </c>
      <c r="H146" s="67" t="s">
        <v>120</v>
      </c>
      <c r="I146" s="68" t="s">
        <v>14</v>
      </c>
      <c r="J146" s="69" t="s">
        <v>122</v>
      </c>
      <c r="K146" s="66" t="s">
        <v>581</v>
      </c>
      <c r="L146" s="54" t="s">
        <v>220</v>
      </c>
      <c r="M146" s="71">
        <v>2906.15</v>
      </c>
      <c r="N146" s="72"/>
      <c r="O146" s="71"/>
      <c r="P146" s="71"/>
      <c r="Q146" s="140">
        <v>261.55</v>
      </c>
      <c r="R146" s="71">
        <v>1564.85</v>
      </c>
      <c r="S146" s="71"/>
      <c r="T146" s="71"/>
      <c r="U146" s="72"/>
      <c r="V146" s="71"/>
      <c r="W146" s="72">
        <f>116.87*8</f>
        <v>934.96</v>
      </c>
      <c r="X146" s="71"/>
      <c r="Y146" s="71">
        <v>400</v>
      </c>
      <c r="Z146" s="71">
        <v>300</v>
      </c>
      <c r="AA146" s="72">
        <v>300</v>
      </c>
      <c r="AB146" s="72">
        <f t="shared" ref="AB146:AB154" si="49">+M146+N146+O146+R146+S146+T146+U146+V146</f>
        <v>4471</v>
      </c>
      <c r="AC146" s="72">
        <f t="shared" ref="AC146:AC154" si="50">+Q146</f>
        <v>261.55</v>
      </c>
      <c r="AD146" s="72"/>
      <c r="AE146" s="72">
        <f t="shared" ref="AE146:AE154" si="51">+AB146+AC146+AD146</f>
        <v>4732.55</v>
      </c>
      <c r="AF146" s="72">
        <f t="shared" ref="AF146:AF154" si="52">+AB146*12</f>
        <v>53652</v>
      </c>
      <c r="AG146" s="72">
        <f t="shared" si="43"/>
        <v>3138.6000000000004</v>
      </c>
      <c r="AH146" s="72">
        <f t="shared" si="44"/>
        <v>0</v>
      </c>
      <c r="AI146" s="72">
        <f t="shared" ref="AI146:AI154" si="53">+AF146+AG146+AH146</f>
        <v>56790.6</v>
      </c>
      <c r="AJ146" s="72">
        <f t="shared" ref="AJ146:AJ154" si="54">+Y146</f>
        <v>400</v>
      </c>
      <c r="AK146" s="72">
        <f t="shared" ref="AK146:AK154" si="55">+Z146+AA146</f>
        <v>600</v>
      </c>
      <c r="AL146" s="72"/>
      <c r="AM146" s="72">
        <f t="shared" ref="AM146:AM154" si="56">+AI146+AJ146+AK146</f>
        <v>57790.6</v>
      </c>
      <c r="AN146" s="72"/>
    </row>
    <row r="147" spans="1:40" s="21" customFormat="1" ht="15" customHeight="1" x14ac:dyDescent="0.2">
      <c r="A147" s="70" t="s">
        <v>209</v>
      </c>
      <c r="B147" s="76" t="s">
        <v>887</v>
      </c>
      <c r="C147" s="64">
        <v>219</v>
      </c>
      <c r="D147" s="65" t="s">
        <v>574</v>
      </c>
      <c r="E147" s="66" t="s">
        <v>959</v>
      </c>
      <c r="F147" s="93" t="s">
        <v>1018</v>
      </c>
      <c r="G147" s="93" t="s">
        <v>1019</v>
      </c>
      <c r="H147" s="67" t="s">
        <v>124</v>
      </c>
      <c r="I147" s="68" t="s">
        <v>14</v>
      </c>
      <c r="J147" s="69" t="s">
        <v>110</v>
      </c>
      <c r="K147" s="66" t="s">
        <v>573</v>
      </c>
      <c r="L147" s="54" t="s">
        <v>214</v>
      </c>
      <c r="M147" s="71">
        <v>2379</v>
      </c>
      <c r="N147" s="72"/>
      <c r="O147" s="71"/>
      <c r="P147" s="71"/>
      <c r="Q147" s="140">
        <v>214.11</v>
      </c>
      <c r="R147" s="71">
        <v>1281</v>
      </c>
      <c r="S147" s="71">
        <v>450</v>
      </c>
      <c r="T147" s="71">
        <v>300</v>
      </c>
      <c r="U147" s="72"/>
      <c r="V147" s="71"/>
      <c r="W147" s="72">
        <v>544</v>
      </c>
      <c r="X147" s="71"/>
      <c r="Y147" s="71">
        <v>400</v>
      </c>
      <c r="Z147" s="71">
        <v>300</v>
      </c>
      <c r="AA147" s="72">
        <v>300</v>
      </c>
      <c r="AB147" s="72">
        <f t="shared" si="49"/>
        <v>4410</v>
      </c>
      <c r="AC147" s="72">
        <f t="shared" si="50"/>
        <v>214.11</v>
      </c>
      <c r="AD147" s="72"/>
      <c r="AE147" s="72">
        <f t="shared" si="51"/>
        <v>4624.1099999999997</v>
      </c>
      <c r="AF147" s="72">
        <f t="shared" si="52"/>
        <v>52920</v>
      </c>
      <c r="AG147" s="72">
        <f t="shared" si="43"/>
        <v>2569.3200000000002</v>
      </c>
      <c r="AH147" s="72">
        <f t="shared" si="44"/>
        <v>0</v>
      </c>
      <c r="AI147" s="72">
        <f t="shared" si="53"/>
        <v>55489.32</v>
      </c>
      <c r="AJ147" s="72">
        <f t="shared" si="54"/>
        <v>400</v>
      </c>
      <c r="AK147" s="72">
        <f t="shared" si="55"/>
        <v>600</v>
      </c>
      <c r="AL147" s="72"/>
      <c r="AM147" s="72">
        <f t="shared" si="56"/>
        <v>56489.32</v>
      </c>
      <c r="AN147" s="72"/>
    </row>
    <row r="148" spans="1:40" s="21" customFormat="1" ht="15" customHeight="1" x14ac:dyDescent="0.2">
      <c r="A148" s="70" t="s">
        <v>209</v>
      </c>
      <c r="B148" s="76" t="s">
        <v>888</v>
      </c>
      <c r="C148" s="64">
        <v>220</v>
      </c>
      <c r="D148" s="65" t="s">
        <v>576</v>
      </c>
      <c r="E148" s="66" t="s">
        <v>959</v>
      </c>
      <c r="F148" s="93" t="s">
        <v>1018</v>
      </c>
      <c r="G148" s="93" t="s">
        <v>1019</v>
      </c>
      <c r="H148" s="67" t="s">
        <v>124</v>
      </c>
      <c r="I148" s="68" t="s">
        <v>14</v>
      </c>
      <c r="J148" s="69" t="s">
        <v>110</v>
      </c>
      <c r="K148" s="66" t="s">
        <v>575</v>
      </c>
      <c r="L148" s="54" t="s">
        <v>217</v>
      </c>
      <c r="M148" s="71">
        <v>2379</v>
      </c>
      <c r="N148" s="72"/>
      <c r="O148" s="71"/>
      <c r="P148" s="71"/>
      <c r="Q148" s="140">
        <v>214.11</v>
      </c>
      <c r="R148" s="71">
        <v>1281</v>
      </c>
      <c r="S148" s="71">
        <v>450</v>
      </c>
      <c r="T148" s="71">
        <v>300</v>
      </c>
      <c r="U148" s="72"/>
      <c r="V148" s="71"/>
      <c r="W148" s="72">
        <v>555</v>
      </c>
      <c r="X148" s="71"/>
      <c r="Y148" s="71">
        <v>400</v>
      </c>
      <c r="Z148" s="71">
        <v>300</v>
      </c>
      <c r="AA148" s="72">
        <v>300</v>
      </c>
      <c r="AB148" s="72">
        <f t="shared" si="49"/>
        <v>4410</v>
      </c>
      <c r="AC148" s="72">
        <f t="shared" si="50"/>
        <v>214.11</v>
      </c>
      <c r="AD148" s="72"/>
      <c r="AE148" s="72">
        <f t="shared" si="51"/>
        <v>4624.1099999999997</v>
      </c>
      <c r="AF148" s="72">
        <f t="shared" si="52"/>
        <v>52920</v>
      </c>
      <c r="AG148" s="72">
        <f t="shared" si="43"/>
        <v>2569.3200000000002</v>
      </c>
      <c r="AH148" s="72">
        <f t="shared" si="44"/>
        <v>0</v>
      </c>
      <c r="AI148" s="72">
        <f t="shared" si="53"/>
        <v>55489.32</v>
      </c>
      <c r="AJ148" s="72">
        <f t="shared" si="54"/>
        <v>400</v>
      </c>
      <c r="AK148" s="72">
        <f t="shared" si="55"/>
        <v>600</v>
      </c>
      <c r="AL148" s="72"/>
      <c r="AM148" s="72">
        <f t="shared" si="56"/>
        <v>56489.32</v>
      </c>
      <c r="AN148" s="72"/>
    </row>
    <row r="149" spans="1:40" s="21" customFormat="1" ht="15" customHeight="1" x14ac:dyDescent="0.2">
      <c r="A149" s="70" t="s">
        <v>209</v>
      </c>
      <c r="B149" s="78" t="s">
        <v>889</v>
      </c>
      <c r="C149" s="64">
        <v>221</v>
      </c>
      <c r="D149" s="65" t="s">
        <v>474</v>
      </c>
      <c r="E149" s="66" t="s">
        <v>959</v>
      </c>
      <c r="F149" s="94" t="s">
        <v>1018</v>
      </c>
      <c r="G149" s="94" t="s">
        <v>1019</v>
      </c>
      <c r="H149" s="67" t="s">
        <v>365</v>
      </c>
      <c r="I149" s="68" t="s">
        <v>14</v>
      </c>
      <c r="J149" s="69" t="s">
        <v>62</v>
      </c>
      <c r="K149" s="66" t="s">
        <v>473</v>
      </c>
      <c r="L149" s="54" t="s">
        <v>146</v>
      </c>
      <c r="M149" s="71">
        <v>2173.6</v>
      </c>
      <c r="N149" s="72"/>
      <c r="O149" s="71"/>
      <c r="P149" s="71"/>
      <c r="Q149" s="140">
        <v>195.62</v>
      </c>
      <c r="R149" s="71">
        <v>1170.4000000000001</v>
      </c>
      <c r="S149" s="71">
        <v>450</v>
      </c>
      <c r="T149" s="71">
        <v>300</v>
      </c>
      <c r="U149" s="72"/>
      <c r="V149" s="71"/>
      <c r="W149" s="72">
        <v>877</v>
      </c>
      <c r="X149" s="71"/>
      <c r="Y149" s="71">
        <v>400</v>
      </c>
      <c r="Z149" s="71">
        <v>300</v>
      </c>
      <c r="AA149" s="72">
        <v>300</v>
      </c>
      <c r="AB149" s="72">
        <f t="shared" si="49"/>
        <v>4094</v>
      </c>
      <c r="AC149" s="72">
        <f t="shared" si="50"/>
        <v>195.62</v>
      </c>
      <c r="AD149" s="72"/>
      <c r="AE149" s="72">
        <f t="shared" si="51"/>
        <v>4289.62</v>
      </c>
      <c r="AF149" s="72">
        <f t="shared" si="52"/>
        <v>49128</v>
      </c>
      <c r="AG149" s="72">
        <f t="shared" si="43"/>
        <v>2347.44</v>
      </c>
      <c r="AH149" s="72">
        <f t="shared" si="44"/>
        <v>0</v>
      </c>
      <c r="AI149" s="72">
        <f t="shared" si="53"/>
        <v>51475.44</v>
      </c>
      <c r="AJ149" s="72">
        <f t="shared" si="54"/>
        <v>400</v>
      </c>
      <c r="AK149" s="72">
        <f t="shared" si="55"/>
        <v>600</v>
      </c>
      <c r="AL149" s="72"/>
      <c r="AM149" s="72">
        <f t="shared" si="56"/>
        <v>52475.44</v>
      </c>
      <c r="AN149" s="72"/>
    </row>
    <row r="150" spans="1:40" s="21" customFormat="1" ht="15" customHeight="1" x14ac:dyDescent="0.2">
      <c r="A150" s="70" t="s">
        <v>209</v>
      </c>
      <c r="B150" s="76" t="s">
        <v>890</v>
      </c>
      <c r="C150" s="64">
        <v>222</v>
      </c>
      <c r="D150" s="65" t="s">
        <v>578</v>
      </c>
      <c r="E150" s="66" t="s">
        <v>959</v>
      </c>
      <c r="F150" s="94" t="s">
        <v>1018</v>
      </c>
      <c r="G150" s="94" t="s">
        <v>1019</v>
      </c>
      <c r="H150" s="67" t="s">
        <v>365</v>
      </c>
      <c r="I150" s="68" t="s">
        <v>14</v>
      </c>
      <c r="J150" s="69" t="s">
        <v>62</v>
      </c>
      <c r="K150" s="66" t="s">
        <v>577</v>
      </c>
      <c r="L150" s="54" t="s">
        <v>218</v>
      </c>
      <c r="M150" s="71">
        <v>2173.6</v>
      </c>
      <c r="N150" s="72"/>
      <c r="O150" s="71"/>
      <c r="P150" s="71"/>
      <c r="Q150" s="140">
        <v>195.62</v>
      </c>
      <c r="R150" s="71">
        <v>1170.4000000000001</v>
      </c>
      <c r="S150" s="71">
        <v>450</v>
      </c>
      <c r="T150" s="71">
        <v>300</v>
      </c>
      <c r="U150" s="72"/>
      <c r="V150" s="71"/>
      <c r="W150" s="72">
        <v>946</v>
      </c>
      <c r="X150" s="71"/>
      <c r="Y150" s="71">
        <v>400</v>
      </c>
      <c r="Z150" s="71">
        <v>300</v>
      </c>
      <c r="AA150" s="72">
        <v>300</v>
      </c>
      <c r="AB150" s="72">
        <f t="shared" si="49"/>
        <v>4094</v>
      </c>
      <c r="AC150" s="72">
        <f t="shared" si="50"/>
        <v>195.62</v>
      </c>
      <c r="AD150" s="72"/>
      <c r="AE150" s="72">
        <f t="shared" si="51"/>
        <v>4289.62</v>
      </c>
      <c r="AF150" s="72">
        <f t="shared" si="52"/>
        <v>49128</v>
      </c>
      <c r="AG150" s="72">
        <f t="shared" si="43"/>
        <v>2347.44</v>
      </c>
      <c r="AH150" s="72">
        <f t="shared" si="44"/>
        <v>0</v>
      </c>
      <c r="AI150" s="72">
        <f t="shared" si="53"/>
        <v>51475.44</v>
      </c>
      <c r="AJ150" s="72">
        <f t="shared" si="54"/>
        <v>400</v>
      </c>
      <c r="AK150" s="72">
        <f t="shared" si="55"/>
        <v>600</v>
      </c>
      <c r="AL150" s="72"/>
      <c r="AM150" s="72">
        <f t="shared" si="56"/>
        <v>52475.44</v>
      </c>
      <c r="AN150" s="72"/>
    </row>
    <row r="151" spans="1:40" s="21" customFormat="1" ht="15" customHeight="1" x14ac:dyDescent="0.2">
      <c r="A151" s="70" t="s">
        <v>209</v>
      </c>
      <c r="B151" s="76" t="s">
        <v>891</v>
      </c>
      <c r="C151" s="64">
        <v>223</v>
      </c>
      <c r="D151" s="97" t="s">
        <v>580</v>
      </c>
      <c r="E151" s="66" t="s">
        <v>959</v>
      </c>
      <c r="F151" s="94" t="s">
        <v>1018</v>
      </c>
      <c r="G151" s="94" t="s">
        <v>1019</v>
      </c>
      <c r="H151" s="67" t="s">
        <v>365</v>
      </c>
      <c r="I151" s="68" t="s">
        <v>14</v>
      </c>
      <c r="J151" s="69" t="s">
        <v>62</v>
      </c>
      <c r="K151" s="66" t="s">
        <v>579</v>
      </c>
      <c r="L151" s="54" t="s">
        <v>219</v>
      </c>
      <c r="M151" s="71">
        <v>2173.6</v>
      </c>
      <c r="N151" s="72"/>
      <c r="O151" s="71"/>
      <c r="P151" s="71"/>
      <c r="Q151" s="140">
        <v>195.62</v>
      </c>
      <c r="R151" s="71">
        <v>1170.4000000000001</v>
      </c>
      <c r="S151" s="71">
        <v>450</v>
      </c>
      <c r="T151" s="71">
        <v>300</v>
      </c>
      <c r="U151" s="72"/>
      <c r="V151" s="71"/>
      <c r="W151" s="72">
        <f>116.87*8</f>
        <v>934.96</v>
      </c>
      <c r="X151" s="71"/>
      <c r="Y151" s="71">
        <v>400</v>
      </c>
      <c r="Z151" s="71">
        <v>300</v>
      </c>
      <c r="AA151" s="72">
        <v>300</v>
      </c>
      <c r="AB151" s="72">
        <f t="shared" si="49"/>
        <v>4094</v>
      </c>
      <c r="AC151" s="72">
        <f t="shared" si="50"/>
        <v>195.62</v>
      </c>
      <c r="AD151" s="72"/>
      <c r="AE151" s="72">
        <f t="shared" si="51"/>
        <v>4289.62</v>
      </c>
      <c r="AF151" s="72">
        <f t="shared" si="52"/>
        <v>49128</v>
      </c>
      <c r="AG151" s="72">
        <f t="shared" si="43"/>
        <v>2347.44</v>
      </c>
      <c r="AH151" s="72">
        <f t="shared" si="44"/>
        <v>0</v>
      </c>
      <c r="AI151" s="72">
        <f t="shared" si="53"/>
        <v>51475.44</v>
      </c>
      <c r="AJ151" s="72">
        <f t="shared" si="54"/>
        <v>400</v>
      </c>
      <c r="AK151" s="72">
        <f t="shared" si="55"/>
        <v>600</v>
      </c>
      <c r="AL151" s="72"/>
      <c r="AM151" s="72">
        <f t="shared" si="56"/>
        <v>52475.44</v>
      </c>
      <c r="AN151" s="72"/>
    </row>
    <row r="152" spans="1:40" s="21" customFormat="1" ht="15" customHeight="1" x14ac:dyDescent="0.2">
      <c r="A152" s="70" t="s">
        <v>209</v>
      </c>
      <c r="B152" s="78" t="s">
        <v>1032</v>
      </c>
      <c r="C152" s="64">
        <v>224</v>
      </c>
      <c r="D152" s="65" t="s">
        <v>604</v>
      </c>
      <c r="E152" s="66" t="s">
        <v>959</v>
      </c>
      <c r="F152" s="94" t="s">
        <v>1018</v>
      </c>
      <c r="G152" s="94" t="s">
        <v>1019</v>
      </c>
      <c r="H152" s="67" t="s">
        <v>365</v>
      </c>
      <c r="I152" s="68" t="s">
        <v>14</v>
      </c>
      <c r="J152" s="69" t="s">
        <v>62</v>
      </c>
      <c r="K152" s="66" t="s">
        <v>603</v>
      </c>
      <c r="L152" s="54" t="s">
        <v>232</v>
      </c>
      <c r="M152" s="71">
        <v>2173.6</v>
      </c>
      <c r="N152" s="72"/>
      <c r="O152" s="71"/>
      <c r="P152" s="71"/>
      <c r="Q152" s="140">
        <v>195.62</v>
      </c>
      <c r="R152" s="71">
        <v>1170.4000000000001</v>
      </c>
      <c r="S152" s="71"/>
      <c r="T152" s="71">
        <v>300</v>
      </c>
      <c r="U152" s="72"/>
      <c r="V152" s="71"/>
      <c r="W152" s="72">
        <v>598.5</v>
      </c>
      <c r="X152" s="71"/>
      <c r="Y152" s="71">
        <v>400</v>
      </c>
      <c r="Z152" s="71">
        <v>300</v>
      </c>
      <c r="AA152" s="72">
        <v>300</v>
      </c>
      <c r="AB152" s="72">
        <f t="shared" si="49"/>
        <v>3644</v>
      </c>
      <c r="AC152" s="72">
        <f t="shared" si="50"/>
        <v>195.62</v>
      </c>
      <c r="AD152" s="72"/>
      <c r="AE152" s="72">
        <f t="shared" si="51"/>
        <v>3839.62</v>
      </c>
      <c r="AF152" s="72">
        <f t="shared" si="52"/>
        <v>43728</v>
      </c>
      <c r="AG152" s="72">
        <f t="shared" si="43"/>
        <v>2347.44</v>
      </c>
      <c r="AH152" s="72">
        <f t="shared" si="44"/>
        <v>0</v>
      </c>
      <c r="AI152" s="72">
        <f t="shared" si="53"/>
        <v>46075.44</v>
      </c>
      <c r="AJ152" s="72">
        <f t="shared" si="54"/>
        <v>400</v>
      </c>
      <c r="AK152" s="72">
        <f t="shared" si="55"/>
        <v>600</v>
      </c>
      <c r="AL152" s="72"/>
      <c r="AM152" s="72">
        <f t="shared" si="56"/>
        <v>47075.44</v>
      </c>
      <c r="AN152" s="72"/>
    </row>
    <row r="153" spans="1:40" s="21" customFormat="1" ht="15" customHeight="1" x14ac:dyDescent="0.2">
      <c r="A153" s="70" t="s">
        <v>209</v>
      </c>
      <c r="B153" s="76" t="s">
        <v>892</v>
      </c>
      <c r="C153" s="64">
        <v>225</v>
      </c>
      <c r="D153" s="65" t="s">
        <v>594</v>
      </c>
      <c r="E153" s="66" t="s">
        <v>959</v>
      </c>
      <c r="F153" s="94" t="s">
        <v>1018</v>
      </c>
      <c r="G153" s="94" t="s">
        <v>1019</v>
      </c>
      <c r="H153" s="67" t="s">
        <v>365</v>
      </c>
      <c r="I153" s="68" t="s">
        <v>14</v>
      </c>
      <c r="J153" s="69" t="s">
        <v>62</v>
      </c>
      <c r="K153" s="66" t="s">
        <v>593</v>
      </c>
      <c r="L153" s="54" t="s">
        <v>227</v>
      </c>
      <c r="M153" s="71">
        <v>2173.6</v>
      </c>
      <c r="N153" s="72"/>
      <c r="O153" s="71"/>
      <c r="P153" s="71"/>
      <c r="Q153" s="140">
        <v>195.62</v>
      </c>
      <c r="R153" s="71">
        <v>1170.4000000000001</v>
      </c>
      <c r="S153" s="71">
        <v>450</v>
      </c>
      <c r="T153" s="71">
        <v>300</v>
      </c>
      <c r="U153" s="72"/>
      <c r="V153" s="71"/>
      <c r="W153" s="72">
        <v>995</v>
      </c>
      <c r="X153" s="71"/>
      <c r="Y153" s="71">
        <v>400</v>
      </c>
      <c r="Z153" s="71">
        <v>300</v>
      </c>
      <c r="AA153" s="72">
        <v>300</v>
      </c>
      <c r="AB153" s="72">
        <f t="shared" si="49"/>
        <v>4094</v>
      </c>
      <c r="AC153" s="72">
        <f t="shared" si="50"/>
        <v>195.62</v>
      </c>
      <c r="AD153" s="72"/>
      <c r="AE153" s="72">
        <f t="shared" si="51"/>
        <v>4289.62</v>
      </c>
      <c r="AF153" s="72">
        <f t="shared" si="52"/>
        <v>49128</v>
      </c>
      <c r="AG153" s="72">
        <f t="shared" si="43"/>
        <v>2347.44</v>
      </c>
      <c r="AH153" s="72">
        <f t="shared" si="44"/>
        <v>0</v>
      </c>
      <c r="AI153" s="72">
        <f t="shared" si="53"/>
        <v>51475.44</v>
      </c>
      <c r="AJ153" s="72">
        <f t="shared" si="54"/>
        <v>400</v>
      </c>
      <c r="AK153" s="72">
        <f t="shared" si="55"/>
        <v>600</v>
      </c>
      <c r="AL153" s="72"/>
      <c r="AM153" s="72">
        <f t="shared" si="56"/>
        <v>52475.44</v>
      </c>
      <c r="AN153" s="72"/>
    </row>
    <row r="154" spans="1:40" s="21" customFormat="1" ht="15" customHeight="1" x14ac:dyDescent="0.2">
      <c r="A154" s="70" t="s">
        <v>209</v>
      </c>
      <c r="B154" s="76" t="s">
        <v>893</v>
      </c>
      <c r="C154" s="64">
        <v>226</v>
      </c>
      <c r="D154" s="66"/>
      <c r="E154" s="66" t="s">
        <v>959</v>
      </c>
      <c r="F154" s="94" t="s">
        <v>1018</v>
      </c>
      <c r="G154" s="94" t="s">
        <v>1019</v>
      </c>
      <c r="H154" s="67" t="s">
        <v>365</v>
      </c>
      <c r="I154" s="68" t="s">
        <v>14</v>
      </c>
      <c r="J154" s="69" t="s">
        <v>62</v>
      </c>
      <c r="K154" s="66"/>
      <c r="L154" s="54" t="s">
        <v>1029</v>
      </c>
      <c r="M154" s="71">
        <v>2173.6</v>
      </c>
      <c r="N154" s="72"/>
      <c r="O154" s="71"/>
      <c r="P154" s="71"/>
      <c r="Q154" s="140">
        <v>195.62</v>
      </c>
      <c r="R154" s="71">
        <v>1170.4000000000001</v>
      </c>
      <c r="S154" s="71"/>
      <c r="T154" s="71">
        <v>300</v>
      </c>
      <c r="U154" s="72"/>
      <c r="V154" s="71"/>
      <c r="W154" s="72">
        <f>116.87*8</f>
        <v>934.96</v>
      </c>
      <c r="X154" s="71"/>
      <c r="Y154" s="72">
        <v>400</v>
      </c>
      <c r="Z154" s="71">
        <v>300</v>
      </c>
      <c r="AA154" s="72">
        <v>300</v>
      </c>
      <c r="AB154" s="72">
        <f t="shared" si="49"/>
        <v>3644</v>
      </c>
      <c r="AC154" s="72">
        <f t="shared" si="50"/>
        <v>195.62</v>
      </c>
      <c r="AD154" s="72"/>
      <c r="AE154" s="72">
        <f t="shared" si="51"/>
        <v>3839.62</v>
      </c>
      <c r="AF154" s="72">
        <f t="shared" si="52"/>
        <v>43728</v>
      </c>
      <c r="AG154" s="72">
        <f t="shared" si="43"/>
        <v>2347.44</v>
      </c>
      <c r="AH154" s="72">
        <f t="shared" si="44"/>
        <v>0</v>
      </c>
      <c r="AI154" s="72">
        <f t="shared" si="53"/>
        <v>46075.44</v>
      </c>
      <c r="AJ154" s="72">
        <f t="shared" si="54"/>
        <v>400</v>
      </c>
      <c r="AK154" s="72">
        <f t="shared" si="55"/>
        <v>600</v>
      </c>
      <c r="AL154" s="72"/>
      <c r="AM154" s="72">
        <f t="shared" si="56"/>
        <v>47075.44</v>
      </c>
      <c r="AN154" s="67" t="s">
        <v>961</v>
      </c>
    </row>
    <row r="155" spans="1:40" s="21" customFormat="1" ht="15" customHeight="1" x14ac:dyDescent="0.2">
      <c r="A155" s="70" t="s">
        <v>209</v>
      </c>
      <c r="B155" s="78" t="s">
        <v>894</v>
      </c>
      <c r="C155" s="64">
        <v>229</v>
      </c>
      <c r="D155" s="97" t="s">
        <v>584</v>
      </c>
      <c r="E155" s="66" t="s">
        <v>959</v>
      </c>
      <c r="F155" s="99" t="s">
        <v>1018</v>
      </c>
      <c r="G155" s="99" t="s">
        <v>1019</v>
      </c>
      <c r="H155" s="67" t="s">
        <v>86</v>
      </c>
      <c r="I155" s="68" t="s">
        <v>14</v>
      </c>
      <c r="J155" s="69" t="s">
        <v>88</v>
      </c>
      <c r="K155" s="66" t="s">
        <v>583</v>
      </c>
      <c r="L155" s="54" t="s">
        <v>221</v>
      </c>
      <c r="M155" s="71">
        <v>2173.6</v>
      </c>
      <c r="N155" s="72"/>
      <c r="O155" s="71"/>
      <c r="P155" s="71"/>
      <c r="Q155" s="140">
        <v>195.62</v>
      </c>
      <c r="R155" s="71">
        <v>1170.4000000000001</v>
      </c>
      <c r="S155" s="71">
        <v>450</v>
      </c>
      <c r="T155" s="71">
        <v>300</v>
      </c>
      <c r="U155" s="72"/>
      <c r="V155" s="71"/>
      <c r="W155" s="72">
        <f>116.87*8</f>
        <v>934.96</v>
      </c>
      <c r="X155" s="71"/>
      <c r="Y155" s="71">
        <v>400</v>
      </c>
      <c r="Z155" s="71">
        <v>300</v>
      </c>
      <c r="AA155" s="72">
        <v>300</v>
      </c>
      <c r="AB155" s="72">
        <f t="shared" si="39"/>
        <v>4094</v>
      </c>
      <c r="AC155" s="72">
        <f t="shared" si="40"/>
        <v>195.62</v>
      </c>
      <c r="AD155" s="72"/>
      <c r="AE155" s="72">
        <f t="shared" si="41"/>
        <v>4289.62</v>
      </c>
      <c r="AF155" s="72">
        <f t="shared" si="42"/>
        <v>49128</v>
      </c>
      <c r="AG155" s="72">
        <f t="shared" si="43"/>
        <v>2347.44</v>
      </c>
      <c r="AH155" s="72">
        <f t="shared" si="44"/>
        <v>0</v>
      </c>
      <c r="AI155" s="72">
        <f t="shared" si="45"/>
        <v>51475.44</v>
      </c>
      <c r="AJ155" s="72">
        <f t="shared" si="46"/>
        <v>400</v>
      </c>
      <c r="AK155" s="72">
        <f t="shared" si="47"/>
        <v>600</v>
      </c>
      <c r="AL155" s="72"/>
      <c r="AM155" s="72">
        <f t="shared" si="48"/>
        <v>52475.44</v>
      </c>
      <c r="AN155" s="72"/>
    </row>
    <row r="156" spans="1:40" s="21" customFormat="1" ht="15" customHeight="1" x14ac:dyDescent="0.2">
      <c r="A156" s="70" t="s">
        <v>209</v>
      </c>
      <c r="B156" s="76" t="s">
        <v>895</v>
      </c>
      <c r="C156" s="64">
        <v>230</v>
      </c>
      <c r="D156" s="65" t="s">
        <v>586</v>
      </c>
      <c r="E156" s="66" t="s">
        <v>959</v>
      </c>
      <c r="F156" s="99" t="s">
        <v>1018</v>
      </c>
      <c r="G156" s="99" t="s">
        <v>1019</v>
      </c>
      <c r="H156" s="67" t="s">
        <v>86</v>
      </c>
      <c r="I156" s="68" t="s">
        <v>14</v>
      </c>
      <c r="J156" s="69" t="s">
        <v>88</v>
      </c>
      <c r="K156" s="66" t="s">
        <v>585</v>
      </c>
      <c r="L156" s="54" t="s">
        <v>222</v>
      </c>
      <c r="M156" s="71">
        <v>2173.6</v>
      </c>
      <c r="N156" s="72"/>
      <c r="O156" s="71"/>
      <c r="P156" s="71"/>
      <c r="Q156" s="140">
        <v>195.62</v>
      </c>
      <c r="R156" s="71">
        <v>1170.4000000000001</v>
      </c>
      <c r="S156" s="71">
        <v>450</v>
      </c>
      <c r="T156" s="71"/>
      <c r="U156" s="72"/>
      <c r="V156" s="71"/>
      <c r="W156" s="72">
        <v>439</v>
      </c>
      <c r="X156" s="71"/>
      <c r="Y156" s="71">
        <v>400</v>
      </c>
      <c r="Z156" s="71">
        <v>300</v>
      </c>
      <c r="AA156" s="72">
        <v>300</v>
      </c>
      <c r="AB156" s="72">
        <f t="shared" si="39"/>
        <v>3794</v>
      </c>
      <c r="AC156" s="72">
        <f t="shared" si="40"/>
        <v>195.62</v>
      </c>
      <c r="AD156" s="72"/>
      <c r="AE156" s="72">
        <f t="shared" si="41"/>
        <v>3989.62</v>
      </c>
      <c r="AF156" s="72">
        <f t="shared" si="42"/>
        <v>45528</v>
      </c>
      <c r="AG156" s="72">
        <f t="shared" si="43"/>
        <v>2347.44</v>
      </c>
      <c r="AH156" s="72">
        <f t="shared" si="44"/>
        <v>0</v>
      </c>
      <c r="AI156" s="72">
        <f t="shared" si="45"/>
        <v>47875.44</v>
      </c>
      <c r="AJ156" s="72">
        <f t="shared" si="46"/>
        <v>400</v>
      </c>
      <c r="AK156" s="72">
        <f t="shared" si="47"/>
        <v>600</v>
      </c>
      <c r="AL156" s="72"/>
      <c r="AM156" s="72">
        <f t="shared" si="48"/>
        <v>48875.44</v>
      </c>
      <c r="AN156" s="72"/>
    </row>
    <row r="157" spans="1:40" s="21" customFormat="1" ht="15" customHeight="1" x14ac:dyDescent="0.2">
      <c r="A157" s="70" t="s">
        <v>209</v>
      </c>
      <c r="B157" s="76" t="s">
        <v>896</v>
      </c>
      <c r="C157" s="64">
        <v>231</v>
      </c>
      <c r="D157" s="66" t="s">
        <v>722</v>
      </c>
      <c r="E157" s="66" t="s">
        <v>959</v>
      </c>
      <c r="F157" s="99" t="s">
        <v>1018</v>
      </c>
      <c r="G157" s="99" t="s">
        <v>1019</v>
      </c>
      <c r="H157" s="67" t="s">
        <v>86</v>
      </c>
      <c r="I157" s="68" t="s">
        <v>14</v>
      </c>
      <c r="J157" s="69" t="s">
        <v>88</v>
      </c>
      <c r="K157" s="66">
        <v>18133328</v>
      </c>
      <c r="L157" s="54" t="s">
        <v>223</v>
      </c>
      <c r="M157" s="71">
        <v>2173.6</v>
      </c>
      <c r="N157" s="72"/>
      <c r="O157" s="71"/>
      <c r="P157" s="71"/>
      <c r="Q157" s="140">
        <v>195.62</v>
      </c>
      <c r="R157" s="71">
        <v>1170.4000000000001</v>
      </c>
      <c r="S157" s="71"/>
      <c r="T157" s="71"/>
      <c r="U157" s="72"/>
      <c r="V157" s="71"/>
      <c r="W157" s="72">
        <v>942.5</v>
      </c>
      <c r="X157" s="71"/>
      <c r="Y157" s="71">
        <v>400</v>
      </c>
      <c r="Z157" s="71">
        <v>300</v>
      </c>
      <c r="AA157" s="72">
        <v>300</v>
      </c>
      <c r="AB157" s="72">
        <f t="shared" si="39"/>
        <v>3344</v>
      </c>
      <c r="AC157" s="72">
        <f t="shared" si="40"/>
        <v>195.62</v>
      </c>
      <c r="AD157" s="72"/>
      <c r="AE157" s="72">
        <f t="shared" si="41"/>
        <v>3539.62</v>
      </c>
      <c r="AF157" s="72">
        <f t="shared" si="42"/>
        <v>40128</v>
      </c>
      <c r="AG157" s="72">
        <f t="shared" si="43"/>
        <v>2347.44</v>
      </c>
      <c r="AH157" s="72">
        <f t="shared" si="44"/>
        <v>0</v>
      </c>
      <c r="AI157" s="72">
        <f t="shared" si="45"/>
        <v>42475.44</v>
      </c>
      <c r="AJ157" s="72">
        <f t="shared" si="46"/>
        <v>400</v>
      </c>
      <c r="AK157" s="72">
        <f t="shared" si="47"/>
        <v>600</v>
      </c>
      <c r="AL157" s="72"/>
      <c r="AM157" s="72">
        <f t="shared" si="48"/>
        <v>43475.44</v>
      </c>
      <c r="AN157" s="72"/>
    </row>
    <row r="158" spans="1:40" s="21" customFormat="1" ht="15" customHeight="1" x14ac:dyDescent="0.2">
      <c r="A158" s="70" t="s">
        <v>209</v>
      </c>
      <c r="B158" s="78" t="s">
        <v>897</v>
      </c>
      <c r="C158" s="64">
        <v>232</v>
      </c>
      <c r="D158" s="65" t="s">
        <v>588</v>
      </c>
      <c r="E158" s="66" t="s">
        <v>959</v>
      </c>
      <c r="F158" s="99" t="s">
        <v>1018</v>
      </c>
      <c r="G158" s="99" t="s">
        <v>1019</v>
      </c>
      <c r="H158" s="67" t="s">
        <v>86</v>
      </c>
      <c r="I158" s="68" t="s">
        <v>14</v>
      </c>
      <c r="J158" s="69" t="s">
        <v>88</v>
      </c>
      <c r="K158" s="66" t="s">
        <v>587</v>
      </c>
      <c r="L158" s="54" t="s">
        <v>224</v>
      </c>
      <c r="M158" s="71">
        <v>2173.6</v>
      </c>
      <c r="N158" s="72"/>
      <c r="O158" s="71"/>
      <c r="P158" s="71"/>
      <c r="Q158" s="140">
        <v>195.62</v>
      </c>
      <c r="R158" s="71">
        <v>1170.4000000000001</v>
      </c>
      <c r="S158" s="71">
        <v>450</v>
      </c>
      <c r="T158" s="71"/>
      <c r="U158" s="72"/>
      <c r="V158" s="71"/>
      <c r="W158" s="72">
        <v>818</v>
      </c>
      <c r="X158" s="71"/>
      <c r="Y158" s="71">
        <v>400</v>
      </c>
      <c r="Z158" s="71">
        <v>300</v>
      </c>
      <c r="AA158" s="72">
        <v>300</v>
      </c>
      <c r="AB158" s="72">
        <f t="shared" si="39"/>
        <v>3794</v>
      </c>
      <c r="AC158" s="72">
        <f t="shared" si="40"/>
        <v>195.62</v>
      </c>
      <c r="AD158" s="72"/>
      <c r="AE158" s="72">
        <f t="shared" si="41"/>
        <v>3989.62</v>
      </c>
      <c r="AF158" s="72">
        <f t="shared" si="42"/>
        <v>45528</v>
      </c>
      <c r="AG158" s="72">
        <f t="shared" si="43"/>
        <v>2347.44</v>
      </c>
      <c r="AH158" s="72">
        <f t="shared" si="44"/>
        <v>0</v>
      </c>
      <c r="AI158" s="72">
        <f t="shared" si="45"/>
        <v>47875.44</v>
      </c>
      <c r="AJ158" s="72">
        <f t="shared" si="46"/>
        <v>400</v>
      </c>
      <c r="AK158" s="72">
        <f t="shared" si="47"/>
        <v>600</v>
      </c>
      <c r="AL158" s="72"/>
      <c r="AM158" s="72">
        <f t="shared" si="48"/>
        <v>48875.44</v>
      </c>
      <c r="AN158" s="72"/>
    </row>
    <row r="159" spans="1:40" s="21" customFormat="1" ht="15" customHeight="1" x14ac:dyDescent="0.2">
      <c r="A159" s="70" t="s">
        <v>209</v>
      </c>
      <c r="B159" s="76" t="s">
        <v>898</v>
      </c>
      <c r="C159" s="64">
        <v>233</v>
      </c>
      <c r="D159" s="97" t="s">
        <v>590</v>
      </c>
      <c r="E159" s="66" t="s">
        <v>959</v>
      </c>
      <c r="F159" s="99" t="s">
        <v>1018</v>
      </c>
      <c r="G159" s="99" t="s">
        <v>1019</v>
      </c>
      <c r="H159" s="67" t="s">
        <v>86</v>
      </c>
      <c r="I159" s="68" t="s">
        <v>14</v>
      </c>
      <c r="J159" s="69" t="s">
        <v>88</v>
      </c>
      <c r="K159" s="66" t="s">
        <v>589</v>
      </c>
      <c r="L159" s="54" t="s">
        <v>225</v>
      </c>
      <c r="M159" s="71">
        <v>2173.6</v>
      </c>
      <c r="N159" s="72"/>
      <c r="O159" s="71"/>
      <c r="P159" s="71"/>
      <c r="Q159" s="140">
        <v>195.62</v>
      </c>
      <c r="R159" s="71">
        <v>1170.4000000000001</v>
      </c>
      <c r="S159" s="71"/>
      <c r="T159" s="71">
        <v>300</v>
      </c>
      <c r="U159" s="72"/>
      <c r="V159" s="71"/>
      <c r="W159" s="72">
        <v>818.09</v>
      </c>
      <c r="X159" s="71"/>
      <c r="Y159" s="71">
        <v>400</v>
      </c>
      <c r="Z159" s="71">
        <v>300</v>
      </c>
      <c r="AA159" s="72">
        <v>300</v>
      </c>
      <c r="AB159" s="72">
        <f t="shared" si="39"/>
        <v>3644</v>
      </c>
      <c r="AC159" s="72">
        <f t="shared" si="40"/>
        <v>195.62</v>
      </c>
      <c r="AD159" s="72"/>
      <c r="AE159" s="72">
        <f t="shared" si="41"/>
        <v>3839.62</v>
      </c>
      <c r="AF159" s="72">
        <f t="shared" si="42"/>
        <v>43728</v>
      </c>
      <c r="AG159" s="72">
        <f t="shared" si="43"/>
        <v>2347.44</v>
      </c>
      <c r="AH159" s="72">
        <f t="shared" si="44"/>
        <v>0</v>
      </c>
      <c r="AI159" s="72">
        <f t="shared" si="45"/>
        <v>46075.44</v>
      </c>
      <c r="AJ159" s="72">
        <f t="shared" si="46"/>
        <v>400</v>
      </c>
      <c r="AK159" s="72">
        <f t="shared" si="47"/>
        <v>600</v>
      </c>
      <c r="AL159" s="72"/>
      <c r="AM159" s="72">
        <f t="shared" si="48"/>
        <v>47075.44</v>
      </c>
      <c r="AN159" s="72"/>
    </row>
    <row r="160" spans="1:40" s="21" customFormat="1" ht="15" customHeight="1" x14ac:dyDescent="0.2">
      <c r="A160" s="70" t="s">
        <v>209</v>
      </c>
      <c r="B160" s="76" t="s">
        <v>899</v>
      </c>
      <c r="C160" s="64">
        <v>234</v>
      </c>
      <c r="D160" s="97" t="s">
        <v>592</v>
      </c>
      <c r="E160" s="66" t="s">
        <v>959</v>
      </c>
      <c r="F160" s="99" t="s">
        <v>1018</v>
      </c>
      <c r="G160" s="99" t="s">
        <v>1019</v>
      </c>
      <c r="H160" s="67" t="s">
        <v>86</v>
      </c>
      <c r="I160" s="68" t="s">
        <v>14</v>
      </c>
      <c r="J160" s="69" t="s">
        <v>88</v>
      </c>
      <c r="K160" s="66" t="s">
        <v>591</v>
      </c>
      <c r="L160" s="54" t="s">
        <v>226</v>
      </c>
      <c r="M160" s="71">
        <v>2173.6</v>
      </c>
      <c r="N160" s="72"/>
      <c r="O160" s="71"/>
      <c r="P160" s="71"/>
      <c r="Q160" s="140">
        <v>195.62</v>
      </c>
      <c r="R160" s="71">
        <v>1170.4000000000001</v>
      </c>
      <c r="S160" s="71"/>
      <c r="T160" s="71">
        <v>300</v>
      </c>
      <c r="U160" s="72"/>
      <c r="V160" s="71"/>
      <c r="W160" s="72">
        <v>818.08</v>
      </c>
      <c r="X160" s="71"/>
      <c r="Y160" s="71">
        <v>400</v>
      </c>
      <c r="Z160" s="71">
        <v>300</v>
      </c>
      <c r="AA160" s="72">
        <v>300</v>
      </c>
      <c r="AB160" s="72">
        <f t="shared" si="39"/>
        <v>3644</v>
      </c>
      <c r="AC160" s="72">
        <f t="shared" si="40"/>
        <v>195.62</v>
      </c>
      <c r="AD160" s="72"/>
      <c r="AE160" s="72">
        <f t="shared" si="41"/>
        <v>3839.62</v>
      </c>
      <c r="AF160" s="72">
        <f t="shared" si="42"/>
        <v>43728</v>
      </c>
      <c r="AG160" s="72">
        <f t="shared" si="43"/>
        <v>2347.44</v>
      </c>
      <c r="AH160" s="72">
        <f t="shared" si="44"/>
        <v>0</v>
      </c>
      <c r="AI160" s="72">
        <f t="shared" si="45"/>
        <v>46075.44</v>
      </c>
      <c r="AJ160" s="72">
        <f t="shared" si="46"/>
        <v>400</v>
      </c>
      <c r="AK160" s="72">
        <f t="shared" si="47"/>
        <v>600</v>
      </c>
      <c r="AL160" s="72"/>
      <c r="AM160" s="72">
        <f t="shared" si="48"/>
        <v>47075.44</v>
      </c>
      <c r="AN160" s="72"/>
    </row>
    <row r="161" spans="1:40" s="21" customFormat="1" ht="15" customHeight="1" x14ac:dyDescent="0.2">
      <c r="A161" s="70" t="s">
        <v>209</v>
      </c>
      <c r="B161" s="78" t="s">
        <v>900</v>
      </c>
      <c r="C161" s="64">
        <v>236</v>
      </c>
      <c r="D161" s="65" t="s">
        <v>596</v>
      </c>
      <c r="E161" s="66" t="s">
        <v>959</v>
      </c>
      <c r="F161" s="94" t="s">
        <v>1028</v>
      </c>
      <c r="G161" s="94" t="s">
        <v>1021</v>
      </c>
      <c r="H161" s="67" t="s">
        <v>67</v>
      </c>
      <c r="I161" s="68" t="s">
        <v>12</v>
      </c>
      <c r="J161" s="69" t="s">
        <v>25</v>
      </c>
      <c r="K161" s="66" t="s">
        <v>595</v>
      </c>
      <c r="L161" s="54" t="s">
        <v>228</v>
      </c>
      <c r="M161" s="71">
        <v>1394.25</v>
      </c>
      <c r="N161" s="72"/>
      <c r="O161" s="71"/>
      <c r="P161" s="71"/>
      <c r="Q161" s="140">
        <v>125.48</v>
      </c>
      <c r="R161" s="71">
        <v>750.75</v>
      </c>
      <c r="S161" s="71"/>
      <c r="T161" s="71">
        <v>150</v>
      </c>
      <c r="U161" s="72"/>
      <c r="V161" s="71">
        <v>158</v>
      </c>
      <c r="W161" s="72">
        <f t="shared" ref="W161:W169" si="57">47.56*6</f>
        <v>285.36</v>
      </c>
      <c r="X161" s="71"/>
      <c r="Y161" s="71">
        <v>400</v>
      </c>
      <c r="Z161" s="71">
        <v>300</v>
      </c>
      <c r="AA161" s="72">
        <v>300</v>
      </c>
      <c r="AB161" s="72">
        <f t="shared" si="39"/>
        <v>2453</v>
      </c>
      <c r="AC161" s="72">
        <f t="shared" si="40"/>
        <v>125.48</v>
      </c>
      <c r="AD161" s="72"/>
      <c r="AE161" s="72">
        <f t="shared" si="41"/>
        <v>2578.48</v>
      </c>
      <c r="AF161" s="72">
        <f t="shared" si="42"/>
        <v>29436</v>
      </c>
      <c r="AG161" s="72">
        <f t="shared" si="43"/>
        <v>1505.76</v>
      </c>
      <c r="AH161" s="72">
        <f t="shared" si="44"/>
        <v>0</v>
      </c>
      <c r="AI161" s="72">
        <f t="shared" si="45"/>
        <v>30941.759999999998</v>
      </c>
      <c r="AJ161" s="72">
        <f t="shared" si="46"/>
        <v>400</v>
      </c>
      <c r="AK161" s="72">
        <f t="shared" si="47"/>
        <v>600</v>
      </c>
      <c r="AL161" s="72"/>
      <c r="AM161" s="72">
        <f t="shared" si="48"/>
        <v>31941.759999999998</v>
      </c>
      <c r="AN161" s="72"/>
    </row>
    <row r="162" spans="1:40" s="21" customFormat="1" ht="15" customHeight="1" x14ac:dyDescent="0.2">
      <c r="A162" s="70" t="s">
        <v>209</v>
      </c>
      <c r="B162" s="76" t="s">
        <v>901</v>
      </c>
      <c r="C162" s="64">
        <v>237</v>
      </c>
      <c r="D162" s="65" t="s">
        <v>598</v>
      </c>
      <c r="E162" s="66" t="s">
        <v>959</v>
      </c>
      <c r="F162" s="94" t="s">
        <v>1028</v>
      </c>
      <c r="G162" s="94" t="s">
        <v>1021</v>
      </c>
      <c r="H162" s="67" t="s">
        <v>67</v>
      </c>
      <c r="I162" s="68" t="s">
        <v>12</v>
      </c>
      <c r="J162" s="69" t="s">
        <v>25</v>
      </c>
      <c r="K162" s="66" t="s">
        <v>597</v>
      </c>
      <c r="L162" s="54" t="s">
        <v>229</v>
      </c>
      <c r="M162" s="71">
        <v>1394.25</v>
      </c>
      <c r="N162" s="72"/>
      <c r="O162" s="71"/>
      <c r="P162" s="71"/>
      <c r="Q162" s="140">
        <v>125.48</v>
      </c>
      <c r="R162" s="71">
        <v>750.75</v>
      </c>
      <c r="S162" s="71"/>
      <c r="T162" s="71">
        <v>150</v>
      </c>
      <c r="U162" s="72"/>
      <c r="V162" s="71">
        <v>158</v>
      </c>
      <c r="W162" s="72">
        <f t="shared" si="57"/>
        <v>285.36</v>
      </c>
      <c r="X162" s="71"/>
      <c r="Y162" s="71">
        <v>400</v>
      </c>
      <c r="Z162" s="71">
        <v>300</v>
      </c>
      <c r="AA162" s="72">
        <v>300</v>
      </c>
      <c r="AB162" s="72">
        <f t="shared" si="39"/>
        <v>2453</v>
      </c>
      <c r="AC162" s="72">
        <f t="shared" si="40"/>
        <v>125.48</v>
      </c>
      <c r="AD162" s="72"/>
      <c r="AE162" s="72">
        <f t="shared" si="41"/>
        <v>2578.48</v>
      </c>
      <c r="AF162" s="72">
        <f t="shared" si="42"/>
        <v>29436</v>
      </c>
      <c r="AG162" s="72">
        <f t="shared" si="43"/>
        <v>1505.76</v>
      </c>
      <c r="AH162" s="72">
        <f t="shared" si="44"/>
        <v>0</v>
      </c>
      <c r="AI162" s="72">
        <f t="shared" si="45"/>
        <v>30941.759999999998</v>
      </c>
      <c r="AJ162" s="72">
        <f t="shared" si="46"/>
        <v>400</v>
      </c>
      <c r="AK162" s="72">
        <f t="shared" si="47"/>
        <v>600</v>
      </c>
      <c r="AL162" s="72"/>
      <c r="AM162" s="72">
        <f t="shared" si="48"/>
        <v>31941.759999999998</v>
      </c>
      <c r="AN162" s="72"/>
    </row>
    <row r="163" spans="1:40" s="21" customFormat="1" ht="15" customHeight="1" x14ac:dyDescent="0.2">
      <c r="A163" s="70" t="s">
        <v>209</v>
      </c>
      <c r="B163" s="76" t="s">
        <v>902</v>
      </c>
      <c r="C163" s="64">
        <v>238</v>
      </c>
      <c r="D163" s="97" t="s">
        <v>600</v>
      </c>
      <c r="E163" s="66" t="s">
        <v>959</v>
      </c>
      <c r="F163" s="94" t="s">
        <v>1028</v>
      </c>
      <c r="G163" s="94" t="s">
        <v>1021</v>
      </c>
      <c r="H163" s="67" t="s">
        <v>67</v>
      </c>
      <c r="I163" s="68" t="s">
        <v>12</v>
      </c>
      <c r="J163" s="69" t="s">
        <v>25</v>
      </c>
      <c r="K163" s="66" t="s">
        <v>599</v>
      </c>
      <c r="L163" s="54" t="s">
        <v>230</v>
      </c>
      <c r="M163" s="71">
        <v>1394.25</v>
      </c>
      <c r="N163" s="72"/>
      <c r="O163" s="71"/>
      <c r="P163" s="71"/>
      <c r="Q163" s="140">
        <v>125.48</v>
      </c>
      <c r="R163" s="71">
        <v>750.75</v>
      </c>
      <c r="S163" s="71"/>
      <c r="T163" s="71">
        <v>150</v>
      </c>
      <c r="U163" s="72"/>
      <c r="V163" s="71">
        <v>158</v>
      </c>
      <c r="W163" s="72">
        <f t="shared" si="57"/>
        <v>285.36</v>
      </c>
      <c r="X163" s="71"/>
      <c r="Y163" s="71">
        <v>400</v>
      </c>
      <c r="Z163" s="71">
        <v>300</v>
      </c>
      <c r="AA163" s="72">
        <v>300</v>
      </c>
      <c r="AB163" s="72">
        <f t="shared" si="39"/>
        <v>2453</v>
      </c>
      <c r="AC163" s="72">
        <f t="shared" si="40"/>
        <v>125.48</v>
      </c>
      <c r="AD163" s="72"/>
      <c r="AE163" s="72">
        <f t="shared" si="41"/>
        <v>2578.48</v>
      </c>
      <c r="AF163" s="72">
        <f t="shared" si="42"/>
        <v>29436</v>
      </c>
      <c r="AG163" s="72">
        <f t="shared" si="43"/>
        <v>1505.76</v>
      </c>
      <c r="AH163" s="72">
        <f t="shared" si="44"/>
        <v>0</v>
      </c>
      <c r="AI163" s="72">
        <f t="shared" si="45"/>
        <v>30941.759999999998</v>
      </c>
      <c r="AJ163" s="72">
        <f t="shared" si="46"/>
        <v>400</v>
      </c>
      <c r="AK163" s="72">
        <f t="shared" si="47"/>
        <v>600</v>
      </c>
      <c r="AL163" s="72"/>
      <c r="AM163" s="72">
        <f t="shared" si="48"/>
        <v>31941.759999999998</v>
      </c>
      <c r="AN163" s="72"/>
    </row>
    <row r="164" spans="1:40" s="21" customFormat="1" ht="15" customHeight="1" x14ac:dyDescent="0.2">
      <c r="A164" s="70" t="s">
        <v>209</v>
      </c>
      <c r="B164" s="78" t="s">
        <v>903</v>
      </c>
      <c r="C164" s="64">
        <v>239</v>
      </c>
      <c r="D164" s="97" t="s">
        <v>602</v>
      </c>
      <c r="E164" s="66" t="s">
        <v>959</v>
      </c>
      <c r="F164" s="94" t="s">
        <v>1028</v>
      </c>
      <c r="G164" s="94" t="s">
        <v>1021</v>
      </c>
      <c r="H164" s="67" t="s">
        <v>67</v>
      </c>
      <c r="I164" s="68" t="s">
        <v>12</v>
      </c>
      <c r="J164" s="69" t="s">
        <v>25</v>
      </c>
      <c r="K164" s="66" t="s">
        <v>601</v>
      </c>
      <c r="L164" s="54" t="s">
        <v>231</v>
      </c>
      <c r="M164" s="71">
        <v>1394.25</v>
      </c>
      <c r="N164" s="72"/>
      <c r="O164" s="71"/>
      <c r="P164" s="71"/>
      <c r="Q164" s="140">
        <v>125.48</v>
      </c>
      <c r="R164" s="71">
        <v>750.75</v>
      </c>
      <c r="S164" s="71"/>
      <c r="T164" s="71">
        <v>150</v>
      </c>
      <c r="U164" s="72"/>
      <c r="V164" s="71">
        <v>158</v>
      </c>
      <c r="W164" s="72">
        <f t="shared" si="57"/>
        <v>285.36</v>
      </c>
      <c r="X164" s="71"/>
      <c r="Y164" s="71">
        <v>400</v>
      </c>
      <c r="Z164" s="71">
        <v>300</v>
      </c>
      <c r="AA164" s="72">
        <v>300</v>
      </c>
      <c r="AB164" s="72">
        <f t="shared" si="39"/>
        <v>2453</v>
      </c>
      <c r="AC164" s="72">
        <f t="shared" si="40"/>
        <v>125.48</v>
      </c>
      <c r="AD164" s="72"/>
      <c r="AE164" s="72">
        <f t="shared" si="41"/>
        <v>2578.48</v>
      </c>
      <c r="AF164" s="72">
        <f t="shared" si="42"/>
        <v>29436</v>
      </c>
      <c r="AG164" s="72">
        <f t="shared" si="43"/>
        <v>1505.76</v>
      </c>
      <c r="AH164" s="72">
        <f t="shared" si="44"/>
        <v>0</v>
      </c>
      <c r="AI164" s="72">
        <f t="shared" si="45"/>
        <v>30941.759999999998</v>
      </c>
      <c r="AJ164" s="72">
        <f t="shared" si="46"/>
        <v>400</v>
      </c>
      <c r="AK164" s="72">
        <f t="shared" si="47"/>
        <v>600</v>
      </c>
      <c r="AL164" s="72"/>
      <c r="AM164" s="72">
        <f t="shared" si="48"/>
        <v>31941.759999999998</v>
      </c>
      <c r="AN164" s="72"/>
    </row>
    <row r="165" spans="1:40" s="21" customFormat="1" ht="15" customHeight="1" x14ac:dyDescent="0.2">
      <c r="A165" s="70" t="s">
        <v>209</v>
      </c>
      <c r="B165" s="76" t="s">
        <v>904</v>
      </c>
      <c r="C165" s="64">
        <v>240</v>
      </c>
      <c r="D165" s="97" t="s">
        <v>606</v>
      </c>
      <c r="E165" s="66" t="s">
        <v>959</v>
      </c>
      <c r="F165" s="94" t="s">
        <v>1028</v>
      </c>
      <c r="G165" s="94" t="s">
        <v>1021</v>
      </c>
      <c r="H165" s="67" t="s">
        <v>16</v>
      </c>
      <c r="I165" s="68" t="s">
        <v>12</v>
      </c>
      <c r="J165" s="69" t="s">
        <v>36</v>
      </c>
      <c r="K165" s="66" t="s">
        <v>605</v>
      </c>
      <c r="L165" s="54" t="s">
        <v>233</v>
      </c>
      <c r="M165" s="71">
        <v>1344.2</v>
      </c>
      <c r="N165" s="72"/>
      <c r="O165" s="71"/>
      <c r="P165" s="71"/>
      <c r="Q165" s="140">
        <v>120.98</v>
      </c>
      <c r="R165" s="71">
        <v>723.8</v>
      </c>
      <c r="S165" s="71"/>
      <c r="T165" s="71"/>
      <c r="U165" s="72"/>
      <c r="V165" s="71">
        <v>158</v>
      </c>
      <c r="W165" s="72">
        <f t="shared" si="57"/>
        <v>285.36</v>
      </c>
      <c r="X165" s="71"/>
      <c r="Y165" s="71">
        <v>400</v>
      </c>
      <c r="Z165" s="71">
        <v>300</v>
      </c>
      <c r="AA165" s="72">
        <v>300</v>
      </c>
      <c r="AB165" s="72">
        <f t="shared" si="39"/>
        <v>2226</v>
      </c>
      <c r="AC165" s="72">
        <f t="shared" si="40"/>
        <v>120.98</v>
      </c>
      <c r="AD165" s="72"/>
      <c r="AE165" s="72">
        <f t="shared" si="41"/>
        <v>2346.98</v>
      </c>
      <c r="AF165" s="72">
        <f t="shared" si="42"/>
        <v>26712</v>
      </c>
      <c r="AG165" s="72">
        <f t="shared" si="43"/>
        <v>1451.76</v>
      </c>
      <c r="AH165" s="72">
        <f t="shared" si="44"/>
        <v>0</v>
      </c>
      <c r="AI165" s="72">
        <f t="shared" si="45"/>
        <v>28163.759999999998</v>
      </c>
      <c r="AJ165" s="72">
        <f t="shared" si="46"/>
        <v>400</v>
      </c>
      <c r="AK165" s="72">
        <f t="shared" si="47"/>
        <v>600</v>
      </c>
      <c r="AL165" s="72"/>
      <c r="AM165" s="72">
        <f t="shared" si="48"/>
        <v>29163.759999999998</v>
      </c>
      <c r="AN165" s="72"/>
    </row>
    <row r="166" spans="1:40" s="21" customFormat="1" ht="15" customHeight="1" x14ac:dyDescent="0.2">
      <c r="A166" s="70" t="s">
        <v>209</v>
      </c>
      <c r="B166" s="76" t="s">
        <v>905</v>
      </c>
      <c r="C166" s="64">
        <v>241</v>
      </c>
      <c r="D166" s="65" t="s">
        <v>608</v>
      </c>
      <c r="E166" s="66" t="s">
        <v>959</v>
      </c>
      <c r="F166" s="94" t="s">
        <v>1028</v>
      </c>
      <c r="G166" s="94" t="s">
        <v>1021</v>
      </c>
      <c r="H166" s="67" t="s">
        <v>16</v>
      </c>
      <c r="I166" s="68" t="s">
        <v>12</v>
      </c>
      <c r="J166" s="69" t="s">
        <v>36</v>
      </c>
      <c r="K166" s="66" t="s">
        <v>607</v>
      </c>
      <c r="L166" s="54" t="s">
        <v>234</v>
      </c>
      <c r="M166" s="71">
        <v>1344.2</v>
      </c>
      <c r="N166" s="72"/>
      <c r="O166" s="71"/>
      <c r="P166" s="71"/>
      <c r="Q166" s="140">
        <v>120.98</v>
      </c>
      <c r="R166" s="71">
        <v>723.8</v>
      </c>
      <c r="S166" s="71"/>
      <c r="T166" s="71"/>
      <c r="U166" s="72"/>
      <c r="V166" s="71">
        <v>158</v>
      </c>
      <c r="W166" s="72">
        <f t="shared" si="57"/>
        <v>285.36</v>
      </c>
      <c r="X166" s="71"/>
      <c r="Y166" s="71">
        <v>400</v>
      </c>
      <c r="Z166" s="71">
        <v>300</v>
      </c>
      <c r="AA166" s="72">
        <v>300</v>
      </c>
      <c r="AB166" s="72">
        <f t="shared" si="39"/>
        <v>2226</v>
      </c>
      <c r="AC166" s="72">
        <f t="shared" si="40"/>
        <v>120.98</v>
      </c>
      <c r="AD166" s="72"/>
      <c r="AE166" s="72">
        <f t="shared" si="41"/>
        <v>2346.98</v>
      </c>
      <c r="AF166" s="72">
        <f t="shared" si="42"/>
        <v>26712</v>
      </c>
      <c r="AG166" s="72">
        <f t="shared" si="43"/>
        <v>1451.76</v>
      </c>
      <c r="AH166" s="72">
        <f t="shared" si="44"/>
        <v>0</v>
      </c>
      <c r="AI166" s="72">
        <f t="shared" si="45"/>
        <v>28163.759999999998</v>
      </c>
      <c r="AJ166" s="72">
        <f t="shared" si="46"/>
        <v>400</v>
      </c>
      <c r="AK166" s="72">
        <f t="shared" si="47"/>
        <v>600</v>
      </c>
      <c r="AL166" s="72"/>
      <c r="AM166" s="72">
        <f t="shared" si="48"/>
        <v>29163.759999999998</v>
      </c>
      <c r="AN166" s="72"/>
    </row>
    <row r="167" spans="1:40" s="21" customFormat="1" ht="15" customHeight="1" x14ac:dyDescent="0.2">
      <c r="A167" s="70" t="s">
        <v>209</v>
      </c>
      <c r="B167" s="78" t="s">
        <v>906</v>
      </c>
      <c r="C167" s="64">
        <v>242</v>
      </c>
      <c r="D167" s="65" t="s">
        <v>610</v>
      </c>
      <c r="E167" s="66" t="s">
        <v>959</v>
      </c>
      <c r="F167" s="94" t="s">
        <v>1028</v>
      </c>
      <c r="G167" s="94" t="s">
        <v>1021</v>
      </c>
      <c r="H167" s="67" t="s">
        <v>16</v>
      </c>
      <c r="I167" s="68" t="s">
        <v>12</v>
      </c>
      <c r="J167" s="69" t="s">
        <v>36</v>
      </c>
      <c r="K167" s="66" t="s">
        <v>609</v>
      </c>
      <c r="L167" s="54" t="s">
        <v>235</v>
      </c>
      <c r="M167" s="71">
        <v>1344.2</v>
      </c>
      <c r="N167" s="72"/>
      <c r="O167" s="71"/>
      <c r="P167" s="71"/>
      <c r="Q167" s="140">
        <v>120.98</v>
      </c>
      <c r="R167" s="71">
        <v>723.8</v>
      </c>
      <c r="S167" s="71"/>
      <c r="T167" s="71"/>
      <c r="U167" s="72"/>
      <c r="V167" s="71">
        <v>158</v>
      </c>
      <c r="W167" s="72">
        <f t="shared" si="57"/>
        <v>285.36</v>
      </c>
      <c r="X167" s="71"/>
      <c r="Y167" s="71">
        <v>400</v>
      </c>
      <c r="Z167" s="71">
        <v>300</v>
      </c>
      <c r="AA167" s="72">
        <v>300</v>
      </c>
      <c r="AB167" s="72">
        <f t="shared" si="39"/>
        <v>2226</v>
      </c>
      <c r="AC167" s="72">
        <f t="shared" si="40"/>
        <v>120.98</v>
      </c>
      <c r="AD167" s="72"/>
      <c r="AE167" s="72">
        <f t="shared" si="41"/>
        <v>2346.98</v>
      </c>
      <c r="AF167" s="72">
        <f t="shared" si="42"/>
        <v>26712</v>
      </c>
      <c r="AG167" s="72">
        <f t="shared" si="43"/>
        <v>1451.76</v>
      </c>
      <c r="AH167" s="72">
        <f t="shared" si="44"/>
        <v>0</v>
      </c>
      <c r="AI167" s="72">
        <f t="shared" si="45"/>
        <v>28163.759999999998</v>
      </c>
      <c r="AJ167" s="72">
        <f t="shared" si="46"/>
        <v>400</v>
      </c>
      <c r="AK167" s="72">
        <f t="shared" si="47"/>
        <v>600</v>
      </c>
      <c r="AL167" s="72"/>
      <c r="AM167" s="72">
        <f t="shared" si="48"/>
        <v>29163.759999999998</v>
      </c>
      <c r="AN167" s="72"/>
    </row>
    <row r="168" spans="1:40" s="21" customFormat="1" ht="15" customHeight="1" x14ac:dyDescent="0.2">
      <c r="A168" s="70" t="s">
        <v>209</v>
      </c>
      <c r="B168" s="76" t="s">
        <v>907</v>
      </c>
      <c r="C168" s="64">
        <v>243</v>
      </c>
      <c r="D168" s="97" t="s">
        <v>612</v>
      </c>
      <c r="E168" s="66" t="s">
        <v>959</v>
      </c>
      <c r="F168" s="94" t="s">
        <v>1028</v>
      </c>
      <c r="G168" s="94" t="s">
        <v>1021</v>
      </c>
      <c r="H168" s="67" t="s">
        <v>16</v>
      </c>
      <c r="I168" s="68" t="s">
        <v>12</v>
      </c>
      <c r="J168" s="69" t="s">
        <v>36</v>
      </c>
      <c r="K168" s="66" t="s">
        <v>611</v>
      </c>
      <c r="L168" s="54" t="s">
        <v>236</v>
      </c>
      <c r="M168" s="71">
        <v>1344.2</v>
      </c>
      <c r="N168" s="72"/>
      <c r="O168" s="71"/>
      <c r="P168" s="71"/>
      <c r="Q168" s="140">
        <v>120.98</v>
      </c>
      <c r="R168" s="71">
        <v>723.8</v>
      </c>
      <c r="S168" s="71"/>
      <c r="T168" s="71"/>
      <c r="U168" s="72"/>
      <c r="V168" s="71">
        <v>158</v>
      </c>
      <c r="W168" s="72">
        <f t="shared" si="57"/>
        <v>285.36</v>
      </c>
      <c r="X168" s="71"/>
      <c r="Y168" s="71">
        <v>400</v>
      </c>
      <c r="Z168" s="71">
        <v>300</v>
      </c>
      <c r="AA168" s="72">
        <v>300</v>
      </c>
      <c r="AB168" s="72">
        <f t="shared" si="39"/>
        <v>2226</v>
      </c>
      <c r="AC168" s="72">
        <f t="shared" si="40"/>
        <v>120.98</v>
      </c>
      <c r="AD168" s="72"/>
      <c r="AE168" s="72">
        <f t="shared" si="41"/>
        <v>2346.98</v>
      </c>
      <c r="AF168" s="72">
        <f t="shared" si="42"/>
        <v>26712</v>
      </c>
      <c r="AG168" s="72">
        <f t="shared" si="43"/>
        <v>1451.76</v>
      </c>
      <c r="AH168" s="72">
        <f t="shared" si="44"/>
        <v>0</v>
      </c>
      <c r="AI168" s="72">
        <f t="shared" si="45"/>
        <v>28163.759999999998</v>
      </c>
      <c r="AJ168" s="72">
        <f t="shared" si="46"/>
        <v>400</v>
      </c>
      <c r="AK168" s="72">
        <f t="shared" si="47"/>
        <v>600</v>
      </c>
      <c r="AL168" s="72"/>
      <c r="AM168" s="72">
        <f t="shared" si="48"/>
        <v>29163.759999999998</v>
      </c>
      <c r="AN168" s="72"/>
    </row>
    <row r="169" spans="1:40" s="21" customFormat="1" ht="15" customHeight="1" x14ac:dyDescent="0.2">
      <c r="A169" s="70" t="s">
        <v>209</v>
      </c>
      <c r="B169" s="76" t="s">
        <v>908</v>
      </c>
      <c r="C169" s="64">
        <v>244</v>
      </c>
      <c r="D169" s="97" t="s">
        <v>614</v>
      </c>
      <c r="E169" s="66" t="s">
        <v>959</v>
      </c>
      <c r="F169" s="94" t="s">
        <v>1028</v>
      </c>
      <c r="G169" s="94" t="s">
        <v>1021</v>
      </c>
      <c r="H169" s="67" t="s">
        <v>16</v>
      </c>
      <c r="I169" s="68" t="s">
        <v>12</v>
      </c>
      <c r="J169" s="69" t="s">
        <v>36</v>
      </c>
      <c r="K169" s="66" t="s">
        <v>613</v>
      </c>
      <c r="L169" s="54" t="s">
        <v>237</v>
      </c>
      <c r="M169" s="71">
        <v>1344.2</v>
      </c>
      <c r="N169" s="72"/>
      <c r="O169" s="71"/>
      <c r="P169" s="71"/>
      <c r="Q169" s="140">
        <v>120.98</v>
      </c>
      <c r="R169" s="71">
        <v>723.8</v>
      </c>
      <c r="S169" s="71"/>
      <c r="T169" s="71">
        <v>150</v>
      </c>
      <c r="U169" s="72"/>
      <c r="V169" s="71">
        <v>158</v>
      </c>
      <c r="W169" s="72">
        <f t="shared" si="57"/>
        <v>285.36</v>
      </c>
      <c r="X169" s="71"/>
      <c r="Y169" s="71">
        <v>400</v>
      </c>
      <c r="Z169" s="71">
        <v>300</v>
      </c>
      <c r="AA169" s="72">
        <v>300</v>
      </c>
      <c r="AB169" s="72">
        <f t="shared" si="39"/>
        <v>2376</v>
      </c>
      <c r="AC169" s="72">
        <f t="shared" si="40"/>
        <v>120.98</v>
      </c>
      <c r="AD169" s="72"/>
      <c r="AE169" s="72">
        <f t="shared" si="41"/>
        <v>2496.98</v>
      </c>
      <c r="AF169" s="72">
        <f t="shared" si="42"/>
        <v>28512</v>
      </c>
      <c r="AG169" s="72">
        <f t="shared" si="43"/>
        <v>1451.76</v>
      </c>
      <c r="AH169" s="72">
        <f t="shared" si="44"/>
        <v>0</v>
      </c>
      <c r="AI169" s="72">
        <f t="shared" si="45"/>
        <v>29963.759999999998</v>
      </c>
      <c r="AJ169" s="72">
        <f t="shared" si="46"/>
        <v>400</v>
      </c>
      <c r="AK169" s="72">
        <f t="shared" si="47"/>
        <v>600</v>
      </c>
      <c r="AL169" s="72"/>
      <c r="AM169" s="72">
        <f t="shared" si="48"/>
        <v>30963.759999999998</v>
      </c>
      <c r="AN169" s="72"/>
    </row>
    <row r="170" spans="1:40" s="21" customFormat="1" ht="15" customHeight="1" x14ac:dyDescent="0.2">
      <c r="A170" s="70" t="s">
        <v>209</v>
      </c>
      <c r="B170" s="78" t="s">
        <v>909</v>
      </c>
      <c r="C170" s="64">
        <v>245</v>
      </c>
      <c r="D170" s="65" t="s">
        <v>617</v>
      </c>
      <c r="E170" s="66" t="s">
        <v>959</v>
      </c>
      <c r="F170" s="93" t="s">
        <v>1028</v>
      </c>
      <c r="G170" s="93" t="s">
        <v>1027</v>
      </c>
      <c r="H170" s="67" t="s">
        <v>70</v>
      </c>
      <c r="I170" s="68" t="s">
        <v>12</v>
      </c>
      <c r="J170" s="69" t="s">
        <v>72</v>
      </c>
      <c r="K170" s="66" t="s">
        <v>616</v>
      </c>
      <c r="L170" s="54" t="s">
        <v>238</v>
      </c>
      <c r="M170" s="71">
        <v>1326.65</v>
      </c>
      <c r="N170" s="72"/>
      <c r="O170" s="71"/>
      <c r="P170" s="71"/>
      <c r="Q170" s="140">
        <v>119.4</v>
      </c>
      <c r="R170" s="71">
        <v>714.34999999999991</v>
      </c>
      <c r="S170" s="71"/>
      <c r="T170" s="71"/>
      <c r="U170" s="72"/>
      <c r="V170" s="71">
        <v>158</v>
      </c>
      <c r="W170" s="72">
        <v>330.44</v>
      </c>
      <c r="X170" s="71"/>
      <c r="Y170" s="71">
        <v>400</v>
      </c>
      <c r="Z170" s="71">
        <v>300</v>
      </c>
      <c r="AA170" s="72">
        <v>300</v>
      </c>
      <c r="AB170" s="72">
        <f t="shared" si="39"/>
        <v>2199</v>
      </c>
      <c r="AC170" s="72">
        <f t="shared" si="40"/>
        <v>119.4</v>
      </c>
      <c r="AD170" s="72"/>
      <c r="AE170" s="72">
        <f t="shared" si="41"/>
        <v>2318.4</v>
      </c>
      <c r="AF170" s="72">
        <f t="shared" si="42"/>
        <v>26388</v>
      </c>
      <c r="AG170" s="72">
        <f t="shared" si="43"/>
        <v>1432.8000000000002</v>
      </c>
      <c r="AH170" s="72">
        <f t="shared" si="44"/>
        <v>0</v>
      </c>
      <c r="AI170" s="72">
        <f t="shared" si="45"/>
        <v>27820.799999999999</v>
      </c>
      <c r="AJ170" s="72">
        <f t="shared" si="46"/>
        <v>400</v>
      </c>
      <c r="AK170" s="72">
        <f t="shared" si="47"/>
        <v>600</v>
      </c>
      <c r="AL170" s="72"/>
      <c r="AM170" s="72">
        <f t="shared" si="48"/>
        <v>28820.799999999999</v>
      </c>
      <c r="AN170" s="72"/>
    </row>
    <row r="171" spans="1:40" s="21" customFormat="1" ht="15" customHeight="1" x14ac:dyDescent="0.2">
      <c r="A171" s="70" t="s">
        <v>209</v>
      </c>
      <c r="B171" s="76" t="s">
        <v>910</v>
      </c>
      <c r="C171" s="64">
        <v>246</v>
      </c>
      <c r="D171" s="97" t="s">
        <v>619</v>
      </c>
      <c r="E171" s="66" t="s">
        <v>959</v>
      </c>
      <c r="F171" s="93" t="s">
        <v>1028</v>
      </c>
      <c r="G171" s="93" t="s">
        <v>1027</v>
      </c>
      <c r="H171" s="67" t="s">
        <v>70</v>
      </c>
      <c r="I171" s="68" t="s">
        <v>12</v>
      </c>
      <c r="J171" s="69" t="s">
        <v>72</v>
      </c>
      <c r="K171" s="66" t="s">
        <v>618</v>
      </c>
      <c r="L171" s="54" t="s">
        <v>239</v>
      </c>
      <c r="M171" s="71">
        <v>1326.65</v>
      </c>
      <c r="N171" s="72"/>
      <c r="O171" s="71"/>
      <c r="P171" s="71"/>
      <c r="Q171" s="140">
        <v>119.4</v>
      </c>
      <c r="R171" s="71">
        <v>714.34999999999991</v>
      </c>
      <c r="S171" s="71"/>
      <c r="T171" s="71"/>
      <c r="U171" s="72"/>
      <c r="V171" s="71">
        <v>158</v>
      </c>
      <c r="W171" s="72">
        <v>330.44</v>
      </c>
      <c r="X171" s="71"/>
      <c r="Y171" s="71">
        <v>400</v>
      </c>
      <c r="Z171" s="71">
        <v>300</v>
      </c>
      <c r="AA171" s="72">
        <v>300</v>
      </c>
      <c r="AB171" s="72">
        <f t="shared" si="39"/>
        <v>2199</v>
      </c>
      <c r="AC171" s="72">
        <f t="shared" si="40"/>
        <v>119.4</v>
      </c>
      <c r="AD171" s="72"/>
      <c r="AE171" s="72">
        <f t="shared" si="41"/>
        <v>2318.4</v>
      </c>
      <c r="AF171" s="72">
        <f t="shared" si="42"/>
        <v>26388</v>
      </c>
      <c r="AG171" s="72">
        <f t="shared" si="43"/>
        <v>1432.8000000000002</v>
      </c>
      <c r="AH171" s="72">
        <f t="shared" si="44"/>
        <v>0</v>
      </c>
      <c r="AI171" s="72">
        <f t="shared" si="45"/>
        <v>27820.799999999999</v>
      </c>
      <c r="AJ171" s="72">
        <f t="shared" si="46"/>
        <v>400</v>
      </c>
      <c r="AK171" s="72">
        <f t="shared" si="47"/>
        <v>600</v>
      </c>
      <c r="AL171" s="72"/>
      <c r="AM171" s="72">
        <f t="shared" si="48"/>
        <v>28820.799999999999</v>
      </c>
      <c r="AN171" s="67" t="s">
        <v>962</v>
      </c>
    </row>
    <row r="172" spans="1:40" s="21" customFormat="1" ht="15" customHeight="1" x14ac:dyDescent="0.2">
      <c r="A172" s="70" t="s">
        <v>209</v>
      </c>
      <c r="B172" s="76" t="s">
        <v>911</v>
      </c>
      <c r="C172" s="64">
        <v>247</v>
      </c>
      <c r="D172" s="97" t="s">
        <v>622</v>
      </c>
      <c r="E172" s="66" t="s">
        <v>959</v>
      </c>
      <c r="F172" s="93" t="s">
        <v>1028</v>
      </c>
      <c r="G172" s="93" t="s">
        <v>1027</v>
      </c>
      <c r="H172" s="67" t="s">
        <v>70</v>
      </c>
      <c r="I172" s="68" t="s">
        <v>12</v>
      </c>
      <c r="J172" s="69" t="s">
        <v>72</v>
      </c>
      <c r="K172" s="66" t="s">
        <v>621</v>
      </c>
      <c r="L172" s="54" t="s">
        <v>240</v>
      </c>
      <c r="M172" s="71">
        <v>1326.65</v>
      </c>
      <c r="N172" s="72"/>
      <c r="O172" s="71"/>
      <c r="P172" s="71"/>
      <c r="Q172" s="140">
        <v>119.4</v>
      </c>
      <c r="R172" s="71">
        <v>714.34999999999991</v>
      </c>
      <c r="S172" s="71"/>
      <c r="T172" s="71"/>
      <c r="U172" s="72"/>
      <c r="V172" s="71">
        <v>158</v>
      </c>
      <c r="W172" s="72">
        <v>330.44</v>
      </c>
      <c r="X172" s="71"/>
      <c r="Y172" s="71">
        <v>400</v>
      </c>
      <c r="Z172" s="71">
        <v>300</v>
      </c>
      <c r="AA172" s="72">
        <v>300</v>
      </c>
      <c r="AB172" s="72">
        <f t="shared" si="39"/>
        <v>2199</v>
      </c>
      <c r="AC172" s="72">
        <f t="shared" si="40"/>
        <v>119.4</v>
      </c>
      <c r="AD172" s="72"/>
      <c r="AE172" s="72">
        <f t="shared" si="41"/>
        <v>2318.4</v>
      </c>
      <c r="AF172" s="72">
        <f t="shared" si="42"/>
        <v>26388</v>
      </c>
      <c r="AG172" s="72">
        <f t="shared" si="43"/>
        <v>1432.8000000000002</v>
      </c>
      <c r="AH172" s="72">
        <f t="shared" si="44"/>
        <v>0</v>
      </c>
      <c r="AI172" s="72">
        <f t="shared" si="45"/>
        <v>27820.799999999999</v>
      </c>
      <c r="AJ172" s="72">
        <f t="shared" si="46"/>
        <v>400</v>
      </c>
      <c r="AK172" s="72">
        <f t="shared" si="47"/>
        <v>600</v>
      </c>
      <c r="AL172" s="72"/>
      <c r="AM172" s="72">
        <f t="shared" si="48"/>
        <v>28820.799999999999</v>
      </c>
      <c r="AN172" s="72"/>
    </row>
    <row r="173" spans="1:40" s="21" customFormat="1" ht="15" customHeight="1" x14ac:dyDescent="0.2">
      <c r="A173" s="70" t="s">
        <v>209</v>
      </c>
      <c r="B173" s="78" t="s">
        <v>912</v>
      </c>
      <c r="C173" s="64">
        <v>249</v>
      </c>
      <c r="D173" s="65" t="s">
        <v>624</v>
      </c>
      <c r="E173" s="66" t="s">
        <v>959</v>
      </c>
      <c r="F173" s="94" t="s">
        <v>1028</v>
      </c>
      <c r="G173" s="94" t="s">
        <v>1021</v>
      </c>
      <c r="H173" s="67" t="s">
        <v>200</v>
      </c>
      <c r="I173" s="68" t="s">
        <v>12</v>
      </c>
      <c r="J173" s="69" t="s">
        <v>40</v>
      </c>
      <c r="K173" s="66" t="s">
        <v>623</v>
      </c>
      <c r="L173" s="54" t="s">
        <v>241</v>
      </c>
      <c r="M173" s="71">
        <v>1370.85</v>
      </c>
      <c r="N173" s="72"/>
      <c r="O173" s="71"/>
      <c r="P173" s="71"/>
      <c r="Q173" s="140">
        <v>123.38</v>
      </c>
      <c r="R173" s="71">
        <v>738.15000000000009</v>
      </c>
      <c r="S173" s="71"/>
      <c r="T173" s="71">
        <v>150</v>
      </c>
      <c r="U173" s="72"/>
      <c r="V173" s="71">
        <v>158</v>
      </c>
      <c r="W173" s="72">
        <f t="shared" ref="W173:W178" si="58">47.56*6</f>
        <v>285.36</v>
      </c>
      <c r="X173" s="71"/>
      <c r="Y173" s="71">
        <v>400</v>
      </c>
      <c r="Z173" s="71">
        <v>300</v>
      </c>
      <c r="AA173" s="72">
        <v>300</v>
      </c>
      <c r="AB173" s="72">
        <f t="shared" si="39"/>
        <v>2417</v>
      </c>
      <c r="AC173" s="72">
        <f t="shared" si="40"/>
        <v>123.38</v>
      </c>
      <c r="AD173" s="72"/>
      <c r="AE173" s="72">
        <f t="shared" si="41"/>
        <v>2540.38</v>
      </c>
      <c r="AF173" s="72">
        <f t="shared" si="42"/>
        <v>29004</v>
      </c>
      <c r="AG173" s="72">
        <f t="shared" si="43"/>
        <v>1480.56</v>
      </c>
      <c r="AH173" s="72">
        <f t="shared" si="44"/>
        <v>0</v>
      </c>
      <c r="AI173" s="72">
        <f t="shared" si="45"/>
        <v>30484.560000000001</v>
      </c>
      <c r="AJ173" s="72">
        <f t="shared" si="46"/>
        <v>400</v>
      </c>
      <c r="AK173" s="72">
        <f t="shared" si="47"/>
        <v>600</v>
      </c>
      <c r="AL173" s="72"/>
      <c r="AM173" s="72">
        <f t="shared" si="48"/>
        <v>31484.560000000001</v>
      </c>
      <c r="AN173" s="72"/>
    </row>
    <row r="174" spans="1:40" s="21" customFormat="1" ht="15" customHeight="1" x14ac:dyDescent="0.2">
      <c r="A174" s="70" t="s">
        <v>209</v>
      </c>
      <c r="B174" s="76" t="s">
        <v>913</v>
      </c>
      <c r="C174" s="64">
        <v>250</v>
      </c>
      <c r="D174" s="65" t="s">
        <v>626</v>
      </c>
      <c r="E174" s="66" t="s">
        <v>959</v>
      </c>
      <c r="F174" s="94" t="s">
        <v>1028</v>
      </c>
      <c r="G174" s="94" t="s">
        <v>1021</v>
      </c>
      <c r="H174" s="67" t="s">
        <v>242</v>
      </c>
      <c r="I174" s="68" t="s">
        <v>12</v>
      </c>
      <c r="J174" s="69" t="s">
        <v>25</v>
      </c>
      <c r="K174" s="66" t="s">
        <v>625</v>
      </c>
      <c r="L174" s="54" t="s">
        <v>243</v>
      </c>
      <c r="M174" s="71">
        <v>1394.25</v>
      </c>
      <c r="N174" s="72"/>
      <c r="O174" s="71"/>
      <c r="P174" s="71"/>
      <c r="Q174" s="140">
        <v>125.48</v>
      </c>
      <c r="R174" s="71">
        <v>750.75</v>
      </c>
      <c r="S174" s="71"/>
      <c r="T174" s="71"/>
      <c r="U174" s="72"/>
      <c r="V174" s="71">
        <v>158</v>
      </c>
      <c r="W174" s="72">
        <f t="shared" si="58"/>
        <v>285.36</v>
      </c>
      <c r="X174" s="71"/>
      <c r="Y174" s="71">
        <v>400</v>
      </c>
      <c r="Z174" s="71">
        <v>300</v>
      </c>
      <c r="AA174" s="72">
        <v>300</v>
      </c>
      <c r="AB174" s="72">
        <f t="shared" si="39"/>
        <v>2303</v>
      </c>
      <c r="AC174" s="72">
        <f t="shared" si="40"/>
        <v>125.48</v>
      </c>
      <c r="AD174" s="72"/>
      <c r="AE174" s="72">
        <f t="shared" si="41"/>
        <v>2428.48</v>
      </c>
      <c r="AF174" s="72">
        <f t="shared" si="42"/>
        <v>27636</v>
      </c>
      <c r="AG174" s="72">
        <f t="shared" si="43"/>
        <v>1505.76</v>
      </c>
      <c r="AH174" s="72">
        <f t="shared" si="44"/>
        <v>0</v>
      </c>
      <c r="AI174" s="72">
        <f t="shared" si="45"/>
        <v>29141.759999999998</v>
      </c>
      <c r="AJ174" s="72">
        <f t="shared" si="46"/>
        <v>400</v>
      </c>
      <c r="AK174" s="72">
        <f t="shared" si="47"/>
        <v>600</v>
      </c>
      <c r="AL174" s="72"/>
      <c r="AM174" s="72">
        <f t="shared" si="48"/>
        <v>30141.759999999998</v>
      </c>
      <c r="AN174" s="67" t="s">
        <v>962</v>
      </c>
    </row>
    <row r="175" spans="1:40" s="21" customFormat="1" ht="15" customHeight="1" x14ac:dyDescent="0.2">
      <c r="A175" s="70" t="s">
        <v>209</v>
      </c>
      <c r="B175" s="76" t="s">
        <v>914</v>
      </c>
      <c r="C175" s="64">
        <v>251</v>
      </c>
      <c r="D175" s="97" t="s">
        <v>628</v>
      </c>
      <c r="E175" s="66" t="s">
        <v>959</v>
      </c>
      <c r="F175" s="94" t="s">
        <v>1028</v>
      </c>
      <c r="G175" s="94" t="s">
        <v>1021</v>
      </c>
      <c r="H175" s="67" t="s">
        <v>242</v>
      </c>
      <c r="I175" s="68" t="s">
        <v>12</v>
      </c>
      <c r="J175" s="69" t="s">
        <v>28</v>
      </c>
      <c r="K175" s="66" t="s">
        <v>627</v>
      </c>
      <c r="L175" s="54" t="s">
        <v>244</v>
      </c>
      <c r="M175" s="71">
        <v>1382.55</v>
      </c>
      <c r="N175" s="72"/>
      <c r="O175" s="71"/>
      <c r="P175" s="71"/>
      <c r="Q175" s="140">
        <v>124.43</v>
      </c>
      <c r="R175" s="71">
        <v>744.45</v>
      </c>
      <c r="S175" s="71"/>
      <c r="T175" s="71"/>
      <c r="U175" s="72"/>
      <c r="V175" s="71">
        <v>158</v>
      </c>
      <c r="W175" s="72">
        <f t="shared" si="58"/>
        <v>285.36</v>
      </c>
      <c r="X175" s="71"/>
      <c r="Y175" s="71">
        <v>400</v>
      </c>
      <c r="Z175" s="71">
        <v>300</v>
      </c>
      <c r="AA175" s="72">
        <v>300</v>
      </c>
      <c r="AB175" s="72">
        <f t="shared" si="39"/>
        <v>2285</v>
      </c>
      <c r="AC175" s="72">
        <f t="shared" si="40"/>
        <v>124.43</v>
      </c>
      <c r="AD175" s="72"/>
      <c r="AE175" s="72">
        <f t="shared" si="41"/>
        <v>2409.4299999999998</v>
      </c>
      <c r="AF175" s="72">
        <f t="shared" si="42"/>
        <v>27420</v>
      </c>
      <c r="AG175" s="72">
        <f t="shared" si="43"/>
        <v>1493.16</v>
      </c>
      <c r="AH175" s="72">
        <f t="shared" si="44"/>
        <v>0</v>
      </c>
      <c r="AI175" s="72">
        <f t="shared" si="45"/>
        <v>28913.16</v>
      </c>
      <c r="AJ175" s="72">
        <f t="shared" si="46"/>
        <v>400</v>
      </c>
      <c r="AK175" s="72">
        <f t="shared" si="47"/>
        <v>600</v>
      </c>
      <c r="AL175" s="72"/>
      <c r="AM175" s="72">
        <f t="shared" si="48"/>
        <v>29913.16</v>
      </c>
      <c r="AN175" s="72"/>
    </row>
    <row r="176" spans="1:40" s="21" customFormat="1" ht="15" customHeight="1" x14ac:dyDescent="0.2">
      <c r="A176" s="70" t="s">
        <v>209</v>
      </c>
      <c r="B176" s="78" t="s">
        <v>915</v>
      </c>
      <c r="C176" s="64">
        <v>252</v>
      </c>
      <c r="D176" s="97" t="s">
        <v>630</v>
      </c>
      <c r="E176" s="66" t="s">
        <v>959</v>
      </c>
      <c r="F176" s="94" t="s">
        <v>1028</v>
      </c>
      <c r="G176" s="94" t="s">
        <v>1021</v>
      </c>
      <c r="H176" s="67" t="s">
        <v>242</v>
      </c>
      <c r="I176" s="68" t="s">
        <v>12</v>
      </c>
      <c r="J176" s="69" t="s">
        <v>28</v>
      </c>
      <c r="K176" s="66" t="s">
        <v>629</v>
      </c>
      <c r="L176" s="54" t="s">
        <v>245</v>
      </c>
      <c r="M176" s="71">
        <v>1382.55</v>
      </c>
      <c r="N176" s="72"/>
      <c r="O176" s="71"/>
      <c r="P176" s="71"/>
      <c r="Q176" s="140">
        <v>124.43</v>
      </c>
      <c r="R176" s="71">
        <v>744.45</v>
      </c>
      <c r="S176" s="71"/>
      <c r="T176" s="71"/>
      <c r="U176" s="72"/>
      <c r="V176" s="71">
        <v>158</v>
      </c>
      <c r="W176" s="72">
        <f t="shared" si="58"/>
        <v>285.36</v>
      </c>
      <c r="X176" s="71"/>
      <c r="Y176" s="71">
        <v>400</v>
      </c>
      <c r="Z176" s="71">
        <v>300</v>
      </c>
      <c r="AA176" s="72">
        <v>300</v>
      </c>
      <c r="AB176" s="72">
        <f t="shared" si="39"/>
        <v>2285</v>
      </c>
      <c r="AC176" s="72">
        <f t="shared" si="40"/>
        <v>124.43</v>
      </c>
      <c r="AD176" s="72"/>
      <c r="AE176" s="72">
        <f t="shared" si="41"/>
        <v>2409.4299999999998</v>
      </c>
      <c r="AF176" s="72">
        <f t="shared" si="42"/>
        <v>27420</v>
      </c>
      <c r="AG176" s="72">
        <f t="shared" si="43"/>
        <v>1493.16</v>
      </c>
      <c r="AH176" s="72">
        <f t="shared" si="44"/>
        <v>0</v>
      </c>
      <c r="AI176" s="72">
        <f t="shared" si="45"/>
        <v>28913.16</v>
      </c>
      <c r="AJ176" s="72">
        <f t="shared" si="46"/>
        <v>400</v>
      </c>
      <c r="AK176" s="72">
        <f t="shared" si="47"/>
        <v>600</v>
      </c>
      <c r="AL176" s="72"/>
      <c r="AM176" s="72">
        <f t="shared" si="48"/>
        <v>29913.16</v>
      </c>
      <c r="AN176" s="67" t="s">
        <v>962</v>
      </c>
    </row>
    <row r="177" spans="1:40" s="21" customFormat="1" ht="15" customHeight="1" x14ac:dyDescent="0.2">
      <c r="A177" s="70" t="s">
        <v>209</v>
      </c>
      <c r="B177" s="76" t="s">
        <v>916</v>
      </c>
      <c r="C177" s="64">
        <v>253</v>
      </c>
      <c r="D177" s="65" t="s">
        <v>632</v>
      </c>
      <c r="E177" s="66" t="s">
        <v>959</v>
      </c>
      <c r="F177" s="94" t="s">
        <v>1028</v>
      </c>
      <c r="G177" s="94" t="s">
        <v>1021</v>
      </c>
      <c r="H177" s="67" t="s">
        <v>242</v>
      </c>
      <c r="I177" s="68" t="s">
        <v>12</v>
      </c>
      <c r="J177" s="69" t="s">
        <v>40</v>
      </c>
      <c r="K177" s="66" t="s">
        <v>631</v>
      </c>
      <c r="L177" s="54" t="s">
        <v>246</v>
      </c>
      <c r="M177" s="71">
        <v>1370.85</v>
      </c>
      <c r="N177" s="72"/>
      <c r="O177" s="71"/>
      <c r="P177" s="71"/>
      <c r="Q177" s="140">
        <v>123.38</v>
      </c>
      <c r="R177" s="71">
        <v>738.15000000000009</v>
      </c>
      <c r="S177" s="71"/>
      <c r="T177" s="71"/>
      <c r="U177" s="72"/>
      <c r="V177" s="71">
        <v>158</v>
      </c>
      <c r="W177" s="72">
        <f t="shared" si="58"/>
        <v>285.36</v>
      </c>
      <c r="X177" s="71"/>
      <c r="Y177" s="71">
        <v>400</v>
      </c>
      <c r="Z177" s="71">
        <v>300</v>
      </c>
      <c r="AA177" s="72">
        <v>300</v>
      </c>
      <c r="AB177" s="72">
        <f t="shared" si="39"/>
        <v>2267</v>
      </c>
      <c r="AC177" s="72">
        <f t="shared" si="40"/>
        <v>123.38</v>
      </c>
      <c r="AD177" s="72"/>
      <c r="AE177" s="72">
        <f t="shared" si="41"/>
        <v>2390.38</v>
      </c>
      <c r="AF177" s="72">
        <f t="shared" si="42"/>
        <v>27204</v>
      </c>
      <c r="AG177" s="72">
        <f t="shared" si="43"/>
        <v>1480.56</v>
      </c>
      <c r="AH177" s="72">
        <f t="shared" si="44"/>
        <v>0</v>
      </c>
      <c r="AI177" s="72">
        <f t="shared" si="45"/>
        <v>28684.560000000001</v>
      </c>
      <c r="AJ177" s="72">
        <f t="shared" si="46"/>
        <v>400</v>
      </c>
      <c r="AK177" s="72">
        <f t="shared" si="47"/>
        <v>600</v>
      </c>
      <c r="AL177" s="72"/>
      <c r="AM177" s="72">
        <f t="shared" si="48"/>
        <v>29684.560000000001</v>
      </c>
      <c r="AN177" s="67" t="s">
        <v>962</v>
      </c>
    </row>
    <row r="178" spans="1:40" s="21" customFormat="1" ht="15" customHeight="1" x14ac:dyDescent="0.2">
      <c r="A178" s="70" t="s">
        <v>209</v>
      </c>
      <c r="B178" s="76" t="s">
        <v>917</v>
      </c>
      <c r="C178" s="64">
        <v>254</v>
      </c>
      <c r="D178" s="97" t="s">
        <v>634</v>
      </c>
      <c r="E178" s="66" t="s">
        <v>959</v>
      </c>
      <c r="F178" s="94" t="s">
        <v>1028</v>
      </c>
      <c r="G178" s="94" t="s">
        <v>1021</v>
      </c>
      <c r="H178" s="67" t="s">
        <v>242</v>
      </c>
      <c r="I178" s="68" t="s">
        <v>12</v>
      </c>
      <c r="J178" s="69" t="s">
        <v>43</v>
      </c>
      <c r="K178" s="66" t="s">
        <v>633</v>
      </c>
      <c r="L178" s="54" t="s">
        <v>247</v>
      </c>
      <c r="M178" s="71">
        <v>1350.7</v>
      </c>
      <c r="N178" s="72"/>
      <c r="O178" s="71"/>
      <c r="P178" s="71"/>
      <c r="Q178" s="140">
        <v>121.56</v>
      </c>
      <c r="R178" s="71">
        <v>727.3</v>
      </c>
      <c r="S178" s="71"/>
      <c r="T178" s="71"/>
      <c r="U178" s="72"/>
      <c r="V178" s="71">
        <v>158</v>
      </c>
      <c r="W178" s="72">
        <f t="shared" si="58"/>
        <v>285.36</v>
      </c>
      <c r="X178" s="71"/>
      <c r="Y178" s="71">
        <v>400</v>
      </c>
      <c r="Z178" s="71">
        <v>300</v>
      </c>
      <c r="AA178" s="72">
        <v>300</v>
      </c>
      <c r="AB178" s="72">
        <f t="shared" si="39"/>
        <v>2236</v>
      </c>
      <c r="AC178" s="72">
        <f t="shared" si="40"/>
        <v>121.56</v>
      </c>
      <c r="AD178" s="72"/>
      <c r="AE178" s="72">
        <f t="shared" si="41"/>
        <v>2357.56</v>
      </c>
      <c r="AF178" s="72">
        <f t="shared" si="42"/>
        <v>26832</v>
      </c>
      <c r="AG178" s="72">
        <f t="shared" si="43"/>
        <v>1458.72</v>
      </c>
      <c r="AH178" s="72">
        <f t="shared" si="44"/>
        <v>0</v>
      </c>
      <c r="AI178" s="72">
        <f t="shared" si="45"/>
        <v>28290.720000000001</v>
      </c>
      <c r="AJ178" s="72">
        <f t="shared" si="46"/>
        <v>400</v>
      </c>
      <c r="AK178" s="72">
        <f t="shared" si="47"/>
        <v>600</v>
      </c>
      <c r="AL178" s="72"/>
      <c r="AM178" s="72">
        <f t="shared" si="48"/>
        <v>29290.720000000001</v>
      </c>
      <c r="AN178" s="67" t="s">
        <v>962</v>
      </c>
    </row>
    <row r="179" spans="1:40" s="21" customFormat="1" ht="15" customHeight="1" x14ac:dyDescent="0.2">
      <c r="A179" s="70" t="s">
        <v>248</v>
      </c>
      <c r="B179" s="78" t="s">
        <v>918</v>
      </c>
      <c r="C179" s="64">
        <v>258</v>
      </c>
      <c r="D179" s="97" t="s">
        <v>636</v>
      </c>
      <c r="E179" s="66" t="s">
        <v>959</v>
      </c>
      <c r="F179" s="94" t="s">
        <v>1018</v>
      </c>
      <c r="G179" s="94" t="s">
        <v>1019</v>
      </c>
      <c r="H179" s="67" t="s">
        <v>120</v>
      </c>
      <c r="I179" s="68" t="s">
        <v>14</v>
      </c>
      <c r="J179" s="69" t="s">
        <v>122</v>
      </c>
      <c r="K179" s="66" t="s">
        <v>635</v>
      </c>
      <c r="L179" s="54" t="s">
        <v>249</v>
      </c>
      <c r="M179" s="71">
        <v>2906.15</v>
      </c>
      <c r="N179" s="72">
        <v>520</v>
      </c>
      <c r="O179" s="71"/>
      <c r="P179" s="71"/>
      <c r="Q179" s="140">
        <v>308.35000000000002</v>
      </c>
      <c r="R179" s="71">
        <v>1564.85</v>
      </c>
      <c r="S179" s="71">
        <v>450</v>
      </c>
      <c r="T179" s="71"/>
      <c r="U179" s="72">
        <v>280</v>
      </c>
      <c r="V179" s="71"/>
      <c r="W179" s="72">
        <f>116.87*8</f>
        <v>934.96</v>
      </c>
      <c r="X179" s="71"/>
      <c r="Y179" s="71">
        <v>400</v>
      </c>
      <c r="Z179" s="71">
        <v>300</v>
      </c>
      <c r="AA179" s="72">
        <v>300</v>
      </c>
      <c r="AB179" s="72">
        <f t="shared" si="39"/>
        <v>5721</v>
      </c>
      <c r="AC179" s="72">
        <f t="shared" si="40"/>
        <v>308.35000000000002</v>
      </c>
      <c r="AD179" s="72"/>
      <c r="AE179" s="72">
        <f t="shared" si="41"/>
        <v>6029.35</v>
      </c>
      <c r="AF179" s="72">
        <f t="shared" si="42"/>
        <v>68652</v>
      </c>
      <c r="AG179" s="72">
        <f t="shared" si="43"/>
        <v>3700.2000000000003</v>
      </c>
      <c r="AH179" s="72">
        <f t="shared" si="44"/>
        <v>0</v>
      </c>
      <c r="AI179" s="72">
        <f t="shared" si="45"/>
        <v>72352.2</v>
      </c>
      <c r="AJ179" s="72">
        <f t="shared" si="46"/>
        <v>400</v>
      </c>
      <c r="AK179" s="72">
        <f t="shared" si="47"/>
        <v>600</v>
      </c>
      <c r="AL179" s="72"/>
      <c r="AM179" s="72">
        <f t="shared" si="48"/>
        <v>73352.2</v>
      </c>
      <c r="AN179" s="72"/>
    </row>
    <row r="180" spans="1:40" s="21" customFormat="1" ht="15" customHeight="1" x14ac:dyDescent="0.2">
      <c r="A180" s="70" t="s">
        <v>248</v>
      </c>
      <c r="B180" s="76" t="s">
        <v>919</v>
      </c>
      <c r="C180" s="64">
        <v>259</v>
      </c>
      <c r="D180" s="65" t="s">
        <v>638</v>
      </c>
      <c r="E180" s="66" t="s">
        <v>959</v>
      </c>
      <c r="F180" s="94" t="s">
        <v>1018</v>
      </c>
      <c r="G180" s="94" t="s">
        <v>1019</v>
      </c>
      <c r="H180" s="67" t="s">
        <v>120</v>
      </c>
      <c r="I180" s="68" t="s">
        <v>14</v>
      </c>
      <c r="J180" s="69" t="s">
        <v>122</v>
      </c>
      <c r="K180" s="66" t="s">
        <v>637</v>
      </c>
      <c r="L180" s="54" t="s">
        <v>250</v>
      </c>
      <c r="M180" s="71">
        <v>2906.15</v>
      </c>
      <c r="N180" s="72"/>
      <c r="O180" s="71"/>
      <c r="P180" s="71"/>
      <c r="Q180" s="140">
        <v>261.55</v>
      </c>
      <c r="R180" s="71">
        <v>1564.85</v>
      </c>
      <c r="S180" s="71">
        <v>450</v>
      </c>
      <c r="T180" s="71"/>
      <c r="U180" s="72"/>
      <c r="V180" s="71"/>
      <c r="W180" s="72">
        <f>116.87*8</f>
        <v>934.96</v>
      </c>
      <c r="X180" s="71"/>
      <c r="Y180" s="71">
        <v>400</v>
      </c>
      <c r="Z180" s="71">
        <v>300</v>
      </c>
      <c r="AA180" s="72">
        <v>300</v>
      </c>
      <c r="AB180" s="72">
        <f t="shared" si="39"/>
        <v>4921</v>
      </c>
      <c r="AC180" s="72">
        <f t="shared" si="40"/>
        <v>261.55</v>
      </c>
      <c r="AD180" s="72"/>
      <c r="AE180" s="72">
        <f t="shared" si="41"/>
        <v>5182.55</v>
      </c>
      <c r="AF180" s="72">
        <f t="shared" si="42"/>
        <v>59052</v>
      </c>
      <c r="AG180" s="72">
        <f t="shared" si="43"/>
        <v>3138.6000000000004</v>
      </c>
      <c r="AH180" s="72">
        <f t="shared" si="44"/>
        <v>0</v>
      </c>
      <c r="AI180" s="72">
        <f t="shared" si="45"/>
        <v>62190.6</v>
      </c>
      <c r="AJ180" s="72">
        <f t="shared" si="46"/>
        <v>400</v>
      </c>
      <c r="AK180" s="72">
        <f t="shared" si="47"/>
        <v>600</v>
      </c>
      <c r="AL180" s="72"/>
      <c r="AM180" s="72">
        <f t="shared" si="48"/>
        <v>63190.6</v>
      </c>
      <c r="AN180" s="72"/>
    </row>
    <row r="181" spans="1:40" s="21" customFormat="1" ht="15" customHeight="1" x14ac:dyDescent="0.2">
      <c r="A181" s="70" t="s">
        <v>248</v>
      </c>
      <c r="B181" s="76" t="s">
        <v>920</v>
      </c>
      <c r="C181" s="64">
        <v>260</v>
      </c>
      <c r="D181" s="97" t="s">
        <v>640</v>
      </c>
      <c r="E181" s="66" t="s">
        <v>959</v>
      </c>
      <c r="F181" s="94" t="s">
        <v>1018</v>
      </c>
      <c r="G181" s="94" t="s">
        <v>1019</v>
      </c>
      <c r="H181" s="67" t="s">
        <v>60</v>
      </c>
      <c r="I181" s="68" t="s">
        <v>14</v>
      </c>
      <c r="J181" s="69" t="s">
        <v>62</v>
      </c>
      <c r="K181" s="66" t="s">
        <v>639</v>
      </c>
      <c r="L181" s="54" t="s">
        <v>251</v>
      </c>
      <c r="M181" s="71">
        <v>2173.6</v>
      </c>
      <c r="N181" s="72"/>
      <c r="O181" s="71"/>
      <c r="P181" s="71"/>
      <c r="Q181" s="140">
        <v>195.62</v>
      </c>
      <c r="R181" s="71">
        <v>1170.4000000000001</v>
      </c>
      <c r="S181" s="71"/>
      <c r="T181" s="71"/>
      <c r="U181" s="72"/>
      <c r="V181" s="71"/>
      <c r="W181" s="72">
        <v>877</v>
      </c>
      <c r="X181" s="71"/>
      <c r="Y181" s="71">
        <v>400</v>
      </c>
      <c r="Z181" s="71">
        <v>300</v>
      </c>
      <c r="AA181" s="72">
        <v>300</v>
      </c>
      <c r="AB181" s="72">
        <f t="shared" si="39"/>
        <v>3344</v>
      </c>
      <c r="AC181" s="72">
        <f t="shared" si="40"/>
        <v>195.62</v>
      </c>
      <c r="AD181" s="72"/>
      <c r="AE181" s="72">
        <f t="shared" si="41"/>
        <v>3539.62</v>
      </c>
      <c r="AF181" s="72">
        <f t="shared" si="42"/>
        <v>40128</v>
      </c>
      <c r="AG181" s="72">
        <f t="shared" si="43"/>
        <v>2347.44</v>
      </c>
      <c r="AH181" s="72">
        <f t="shared" si="44"/>
        <v>0</v>
      </c>
      <c r="AI181" s="72">
        <f t="shared" si="45"/>
        <v>42475.44</v>
      </c>
      <c r="AJ181" s="72">
        <f t="shared" si="46"/>
        <v>400</v>
      </c>
      <c r="AK181" s="72">
        <f t="shared" si="47"/>
        <v>600</v>
      </c>
      <c r="AL181" s="72"/>
      <c r="AM181" s="72">
        <f t="shared" si="48"/>
        <v>43475.44</v>
      </c>
      <c r="AN181" s="72"/>
    </row>
    <row r="182" spans="1:40" s="21" customFormat="1" ht="15" customHeight="1" x14ac:dyDescent="0.2">
      <c r="A182" s="70" t="s">
        <v>248</v>
      </c>
      <c r="B182" s="78" t="s">
        <v>921</v>
      </c>
      <c r="C182" s="64">
        <v>261</v>
      </c>
      <c r="D182" s="97" t="s">
        <v>642</v>
      </c>
      <c r="E182" s="66" t="s">
        <v>959</v>
      </c>
      <c r="F182" s="94" t="s">
        <v>1018</v>
      </c>
      <c r="G182" s="94" t="s">
        <v>1019</v>
      </c>
      <c r="H182" s="67" t="s">
        <v>60</v>
      </c>
      <c r="I182" s="68" t="s">
        <v>14</v>
      </c>
      <c r="J182" s="69" t="s">
        <v>62</v>
      </c>
      <c r="K182" s="66" t="s">
        <v>641</v>
      </c>
      <c r="L182" s="54" t="s">
        <v>252</v>
      </c>
      <c r="M182" s="71">
        <v>2173.6</v>
      </c>
      <c r="N182" s="72"/>
      <c r="O182" s="71"/>
      <c r="P182" s="71"/>
      <c r="Q182" s="140">
        <v>195.62</v>
      </c>
      <c r="R182" s="71">
        <v>1170.4000000000001</v>
      </c>
      <c r="S182" s="71"/>
      <c r="T182" s="71">
        <v>300</v>
      </c>
      <c r="U182" s="72"/>
      <c r="V182" s="71"/>
      <c r="W182" s="72">
        <v>818.08</v>
      </c>
      <c r="X182" s="71"/>
      <c r="Y182" s="71">
        <v>400</v>
      </c>
      <c r="Z182" s="71">
        <v>300</v>
      </c>
      <c r="AA182" s="72">
        <v>300</v>
      </c>
      <c r="AB182" s="72">
        <f t="shared" si="39"/>
        <v>3644</v>
      </c>
      <c r="AC182" s="72">
        <f t="shared" si="40"/>
        <v>195.62</v>
      </c>
      <c r="AD182" s="72"/>
      <c r="AE182" s="72">
        <f t="shared" si="41"/>
        <v>3839.62</v>
      </c>
      <c r="AF182" s="72">
        <f t="shared" si="42"/>
        <v>43728</v>
      </c>
      <c r="AG182" s="72">
        <f t="shared" si="43"/>
        <v>2347.44</v>
      </c>
      <c r="AH182" s="72">
        <f t="shared" si="44"/>
        <v>0</v>
      </c>
      <c r="AI182" s="72">
        <f t="shared" si="45"/>
        <v>46075.44</v>
      </c>
      <c r="AJ182" s="72">
        <f t="shared" si="46"/>
        <v>400</v>
      </c>
      <c r="AK182" s="72">
        <f t="shared" si="47"/>
        <v>600</v>
      </c>
      <c r="AL182" s="72"/>
      <c r="AM182" s="72">
        <f t="shared" si="48"/>
        <v>47075.44</v>
      </c>
      <c r="AN182" s="72"/>
    </row>
    <row r="183" spans="1:40" s="21" customFormat="1" ht="15" customHeight="1" x14ac:dyDescent="0.2">
      <c r="A183" s="70" t="s">
        <v>253</v>
      </c>
      <c r="B183" s="76" t="s">
        <v>922</v>
      </c>
      <c r="C183" s="64">
        <v>267</v>
      </c>
      <c r="D183" s="97" t="s">
        <v>644</v>
      </c>
      <c r="E183" s="66" t="s">
        <v>959</v>
      </c>
      <c r="F183" s="94" t="s">
        <v>1028</v>
      </c>
      <c r="G183" s="94" t="s">
        <v>1021</v>
      </c>
      <c r="H183" s="67" t="s">
        <v>254</v>
      </c>
      <c r="I183" s="68" t="s">
        <v>12</v>
      </c>
      <c r="J183" s="69" t="s">
        <v>36</v>
      </c>
      <c r="K183" s="66" t="s">
        <v>643</v>
      </c>
      <c r="L183" s="54" t="s">
        <v>255</v>
      </c>
      <c r="M183" s="71">
        <v>1344.2</v>
      </c>
      <c r="N183" s="72"/>
      <c r="O183" s="71"/>
      <c r="P183" s="71"/>
      <c r="Q183" s="140">
        <v>120.98</v>
      </c>
      <c r="R183" s="71">
        <v>723.8</v>
      </c>
      <c r="S183" s="71"/>
      <c r="T183" s="71"/>
      <c r="U183" s="72"/>
      <c r="V183" s="71">
        <v>158</v>
      </c>
      <c r="W183" s="72">
        <f t="shared" ref="W183:W185" si="59">47.56*6</f>
        <v>285.36</v>
      </c>
      <c r="X183" s="71"/>
      <c r="Y183" s="71">
        <v>400</v>
      </c>
      <c r="Z183" s="71">
        <v>300</v>
      </c>
      <c r="AA183" s="72">
        <v>300</v>
      </c>
      <c r="AB183" s="72">
        <f t="shared" si="39"/>
        <v>2226</v>
      </c>
      <c r="AC183" s="72">
        <f t="shared" si="40"/>
        <v>120.98</v>
      </c>
      <c r="AD183" s="72"/>
      <c r="AE183" s="72">
        <f t="shared" si="41"/>
        <v>2346.98</v>
      </c>
      <c r="AF183" s="72">
        <f t="shared" si="42"/>
        <v>26712</v>
      </c>
      <c r="AG183" s="72">
        <f t="shared" si="43"/>
        <v>1451.76</v>
      </c>
      <c r="AH183" s="72">
        <f t="shared" si="44"/>
        <v>0</v>
      </c>
      <c r="AI183" s="72">
        <f t="shared" si="45"/>
        <v>28163.759999999998</v>
      </c>
      <c r="AJ183" s="72">
        <f t="shared" si="46"/>
        <v>400</v>
      </c>
      <c r="AK183" s="72">
        <f t="shared" si="47"/>
        <v>600</v>
      </c>
      <c r="AL183" s="72"/>
      <c r="AM183" s="72">
        <f t="shared" si="48"/>
        <v>29163.759999999998</v>
      </c>
      <c r="AN183" s="72"/>
    </row>
    <row r="184" spans="1:40" s="21" customFormat="1" ht="15" customHeight="1" x14ac:dyDescent="0.2">
      <c r="A184" s="70" t="s">
        <v>256</v>
      </c>
      <c r="B184" s="76" t="s">
        <v>923</v>
      </c>
      <c r="C184" s="64">
        <v>271</v>
      </c>
      <c r="D184" s="97" t="s">
        <v>646</v>
      </c>
      <c r="E184" s="66" t="s">
        <v>959</v>
      </c>
      <c r="F184" s="94" t="s">
        <v>1028</v>
      </c>
      <c r="G184" s="94" t="s">
        <v>1021</v>
      </c>
      <c r="H184" s="67" t="s">
        <v>254</v>
      </c>
      <c r="I184" s="68" t="s">
        <v>12</v>
      </c>
      <c r="J184" s="69" t="s">
        <v>36</v>
      </c>
      <c r="K184" s="66" t="s">
        <v>645</v>
      </c>
      <c r="L184" s="54" t="s">
        <v>257</v>
      </c>
      <c r="M184" s="71">
        <v>1344.2</v>
      </c>
      <c r="N184" s="72"/>
      <c r="O184" s="71"/>
      <c r="P184" s="71"/>
      <c r="Q184" s="140">
        <v>120.98</v>
      </c>
      <c r="R184" s="71">
        <v>723.8</v>
      </c>
      <c r="S184" s="71"/>
      <c r="T184" s="71"/>
      <c r="U184" s="72"/>
      <c r="V184" s="71">
        <v>158</v>
      </c>
      <c r="W184" s="72">
        <f t="shared" si="59"/>
        <v>285.36</v>
      </c>
      <c r="X184" s="71"/>
      <c r="Y184" s="71">
        <v>400</v>
      </c>
      <c r="Z184" s="71">
        <v>300</v>
      </c>
      <c r="AA184" s="72">
        <v>300</v>
      </c>
      <c r="AB184" s="72">
        <f>+M184+N184+O184+R184+S184+T184+U184+V184</f>
        <v>2226</v>
      </c>
      <c r="AC184" s="72">
        <f t="shared" si="40"/>
        <v>120.98</v>
      </c>
      <c r="AD184" s="72"/>
      <c r="AE184" s="72">
        <f>+AB184+AC184+AD184</f>
        <v>2346.98</v>
      </c>
      <c r="AF184" s="72">
        <f t="shared" si="42"/>
        <v>26712</v>
      </c>
      <c r="AG184" s="72">
        <f t="shared" si="43"/>
        <v>1451.76</v>
      </c>
      <c r="AH184" s="72">
        <f t="shared" si="44"/>
        <v>0</v>
      </c>
      <c r="AI184" s="72">
        <f t="shared" si="45"/>
        <v>28163.759999999998</v>
      </c>
      <c r="AJ184" s="72">
        <f t="shared" si="46"/>
        <v>400</v>
      </c>
      <c r="AK184" s="72">
        <f t="shared" si="47"/>
        <v>600</v>
      </c>
      <c r="AL184" s="72"/>
      <c r="AM184" s="72">
        <f t="shared" si="48"/>
        <v>29163.759999999998</v>
      </c>
      <c r="AN184" s="72"/>
    </row>
    <row r="185" spans="1:40" s="21" customFormat="1" ht="15" customHeight="1" x14ac:dyDescent="0.2">
      <c r="A185" s="70" t="s">
        <v>258</v>
      </c>
      <c r="B185" s="78" t="s">
        <v>924</v>
      </c>
      <c r="C185" s="64">
        <v>275</v>
      </c>
      <c r="D185" s="65" t="s">
        <v>648</v>
      </c>
      <c r="E185" s="66" t="s">
        <v>959</v>
      </c>
      <c r="F185" s="94" t="s">
        <v>1028</v>
      </c>
      <c r="G185" s="94" t="s">
        <v>1021</v>
      </c>
      <c r="H185" s="67" t="s">
        <v>254</v>
      </c>
      <c r="I185" s="68" t="s">
        <v>12</v>
      </c>
      <c r="J185" s="69" t="s">
        <v>40</v>
      </c>
      <c r="K185" s="66" t="s">
        <v>647</v>
      </c>
      <c r="L185" s="54" t="s">
        <v>259</v>
      </c>
      <c r="M185" s="71">
        <v>1370.85</v>
      </c>
      <c r="N185" s="72"/>
      <c r="O185" s="71"/>
      <c r="P185" s="71"/>
      <c r="Q185" s="140">
        <v>123.38</v>
      </c>
      <c r="R185" s="71">
        <v>738.15000000000009</v>
      </c>
      <c r="S185" s="71"/>
      <c r="T185" s="71"/>
      <c r="U185" s="72"/>
      <c r="V185" s="71">
        <v>158</v>
      </c>
      <c r="W185" s="72">
        <f t="shared" si="59"/>
        <v>285.36</v>
      </c>
      <c r="X185" s="71"/>
      <c r="Y185" s="71">
        <v>400</v>
      </c>
      <c r="Z185" s="71">
        <v>300</v>
      </c>
      <c r="AA185" s="72">
        <v>300</v>
      </c>
      <c r="AB185" s="72">
        <f t="shared" si="39"/>
        <v>2267</v>
      </c>
      <c r="AC185" s="72">
        <f t="shared" si="40"/>
        <v>123.38</v>
      </c>
      <c r="AD185" s="72"/>
      <c r="AE185" s="72">
        <f t="shared" si="41"/>
        <v>2390.38</v>
      </c>
      <c r="AF185" s="72">
        <f t="shared" si="42"/>
        <v>27204</v>
      </c>
      <c r="AG185" s="72">
        <f t="shared" si="43"/>
        <v>1480.56</v>
      </c>
      <c r="AH185" s="72">
        <f t="shared" si="44"/>
        <v>0</v>
      </c>
      <c r="AI185" s="72">
        <f t="shared" si="45"/>
        <v>28684.560000000001</v>
      </c>
      <c r="AJ185" s="72">
        <f t="shared" si="46"/>
        <v>400</v>
      </c>
      <c r="AK185" s="72">
        <f t="shared" si="47"/>
        <v>600</v>
      </c>
      <c r="AL185" s="72"/>
      <c r="AM185" s="72">
        <f t="shared" si="48"/>
        <v>29684.560000000001</v>
      </c>
      <c r="AN185" s="72"/>
    </row>
    <row r="186" spans="1:40" s="21" customFormat="1" ht="15" customHeight="1" x14ac:dyDescent="0.2">
      <c r="A186" s="70" t="s">
        <v>260</v>
      </c>
      <c r="B186" s="76" t="s">
        <v>925</v>
      </c>
      <c r="C186" s="64">
        <v>277</v>
      </c>
      <c r="D186" s="65" t="s">
        <v>650</v>
      </c>
      <c r="E186" s="66" t="s">
        <v>959</v>
      </c>
      <c r="F186" s="99" t="s">
        <v>1018</v>
      </c>
      <c r="G186" s="99" t="s">
        <v>1019</v>
      </c>
      <c r="H186" s="67" t="s">
        <v>15</v>
      </c>
      <c r="I186" s="68" t="s">
        <v>14</v>
      </c>
      <c r="J186" s="69" t="s">
        <v>262</v>
      </c>
      <c r="K186" s="66" t="s">
        <v>649</v>
      </c>
      <c r="L186" s="54" t="s">
        <v>261</v>
      </c>
      <c r="M186" s="71">
        <v>2173.6</v>
      </c>
      <c r="N186" s="72"/>
      <c r="O186" s="71"/>
      <c r="P186" s="71"/>
      <c r="Q186" s="140">
        <v>195.62</v>
      </c>
      <c r="R186" s="71">
        <v>1170.4000000000001</v>
      </c>
      <c r="S186" s="71">
        <v>450</v>
      </c>
      <c r="T186" s="71"/>
      <c r="U186" s="72"/>
      <c r="V186" s="71"/>
      <c r="W186" s="72">
        <v>818.09</v>
      </c>
      <c r="X186" s="71"/>
      <c r="Y186" s="71">
        <v>400</v>
      </c>
      <c r="Z186" s="71">
        <v>300</v>
      </c>
      <c r="AA186" s="72">
        <v>300</v>
      </c>
      <c r="AB186" s="72">
        <f t="shared" si="39"/>
        <v>3794</v>
      </c>
      <c r="AC186" s="72">
        <f t="shared" si="40"/>
        <v>195.62</v>
      </c>
      <c r="AD186" s="72"/>
      <c r="AE186" s="72">
        <f t="shared" si="41"/>
        <v>3989.62</v>
      </c>
      <c r="AF186" s="72">
        <f t="shared" si="42"/>
        <v>45528</v>
      </c>
      <c r="AG186" s="72">
        <f t="shared" si="43"/>
        <v>2347.44</v>
      </c>
      <c r="AH186" s="72">
        <f t="shared" si="44"/>
        <v>0</v>
      </c>
      <c r="AI186" s="72">
        <f t="shared" si="45"/>
        <v>47875.44</v>
      </c>
      <c r="AJ186" s="72">
        <f t="shared" si="46"/>
        <v>400</v>
      </c>
      <c r="AK186" s="72">
        <f t="shared" si="47"/>
        <v>600</v>
      </c>
      <c r="AL186" s="72"/>
      <c r="AM186" s="72">
        <f t="shared" si="48"/>
        <v>48875.44</v>
      </c>
      <c r="AN186" s="72"/>
    </row>
    <row r="187" spans="1:40" s="21" customFormat="1" ht="15" customHeight="1" x14ac:dyDescent="0.2">
      <c r="A187" s="70" t="s">
        <v>260</v>
      </c>
      <c r="B187" s="76" t="s">
        <v>926</v>
      </c>
      <c r="C187" s="64">
        <v>278</v>
      </c>
      <c r="D187" s="65" t="s">
        <v>652</v>
      </c>
      <c r="E187" s="66" t="s">
        <v>959</v>
      </c>
      <c r="F187" s="99" t="s">
        <v>1018</v>
      </c>
      <c r="G187" s="99" t="s">
        <v>1019</v>
      </c>
      <c r="H187" s="67" t="s">
        <v>15</v>
      </c>
      <c r="I187" s="68" t="s">
        <v>14</v>
      </c>
      <c r="J187" s="69" t="s">
        <v>264</v>
      </c>
      <c r="K187" s="66" t="s">
        <v>651</v>
      </c>
      <c r="L187" s="54" t="s">
        <v>263</v>
      </c>
      <c r="M187" s="71">
        <v>2906.15</v>
      </c>
      <c r="N187" s="72">
        <v>260</v>
      </c>
      <c r="O187" s="71"/>
      <c r="P187" s="71"/>
      <c r="Q187" s="140">
        <v>284.95</v>
      </c>
      <c r="R187" s="71">
        <v>1564.85</v>
      </c>
      <c r="S187" s="71"/>
      <c r="T187" s="71"/>
      <c r="U187" s="72">
        <v>140</v>
      </c>
      <c r="V187" s="71"/>
      <c r="W187" s="72">
        <v>818.09</v>
      </c>
      <c r="X187" s="71"/>
      <c r="Y187" s="71">
        <v>400</v>
      </c>
      <c r="Z187" s="71">
        <v>300</v>
      </c>
      <c r="AA187" s="72">
        <v>300</v>
      </c>
      <c r="AB187" s="72">
        <f t="shared" si="39"/>
        <v>4871</v>
      </c>
      <c r="AC187" s="72">
        <f t="shared" si="40"/>
        <v>284.95</v>
      </c>
      <c r="AD187" s="72"/>
      <c r="AE187" s="72">
        <f t="shared" si="41"/>
        <v>5155.95</v>
      </c>
      <c r="AF187" s="72">
        <f t="shared" si="42"/>
        <v>58452</v>
      </c>
      <c r="AG187" s="72">
        <f t="shared" si="43"/>
        <v>3419.3999999999996</v>
      </c>
      <c r="AH187" s="72">
        <f t="shared" si="44"/>
        <v>0</v>
      </c>
      <c r="AI187" s="72">
        <f t="shared" si="45"/>
        <v>61871.4</v>
      </c>
      <c r="AJ187" s="72">
        <f t="shared" si="46"/>
        <v>400</v>
      </c>
      <c r="AK187" s="72">
        <f t="shared" si="47"/>
        <v>600</v>
      </c>
      <c r="AL187" s="72"/>
      <c r="AM187" s="72">
        <f t="shared" si="48"/>
        <v>62871.4</v>
      </c>
      <c r="AN187" s="72"/>
    </row>
    <row r="188" spans="1:40" s="21" customFormat="1" ht="15" customHeight="1" x14ac:dyDescent="0.2">
      <c r="A188" s="70" t="s">
        <v>260</v>
      </c>
      <c r="B188" s="78" t="s">
        <v>927</v>
      </c>
      <c r="C188" s="64">
        <v>279</v>
      </c>
      <c r="D188" s="97" t="s">
        <v>654</v>
      </c>
      <c r="E188" s="66" t="s">
        <v>959</v>
      </c>
      <c r="F188" s="99" t="s">
        <v>1018</v>
      </c>
      <c r="G188" s="99" t="s">
        <v>1019</v>
      </c>
      <c r="H188" s="67" t="s">
        <v>15</v>
      </c>
      <c r="I188" s="68" t="s">
        <v>14</v>
      </c>
      <c r="J188" s="69" t="s">
        <v>262</v>
      </c>
      <c r="K188" s="66" t="s">
        <v>653</v>
      </c>
      <c r="L188" s="54" t="s">
        <v>265</v>
      </c>
      <c r="M188" s="71">
        <v>2173.6</v>
      </c>
      <c r="N188" s="72"/>
      <c r="O188" s="71"/>
      <c r="P188" s="71"/>
      <c r="Q188" s="140">
        <v>195.62</v>
      </c>
      <c r="R188" s="71">
        <v>1170.4000000000001</v>
      </c>
      <c r="S188" s="71"/>
      <c r="T188" s="71"/>
      <c r="U188" s="72"/>
      <c r="V188" s="71"/>
      <c r="W188" s="72">
        <v>818.09</v>
      </c>
      <c r="X188" s="71"/>
      <c r="Y188" s="71">
        <v>400</v>
      </c>
      <c r="Z188" s="71">
        <v>300</v>
      </c>
      <c r="AA188" s="72">
        <v>300</v>
      </c>
      <c r="AB188" s="72">
        <f t="shared" si="39"/>
        <v>3344</v>
      </c>
      <c r="AC188" s="72">
        <f t="shared" si="40"/>
        <v>195.62</v>
      </c>
      <c r="AD188" s="72"/>
      <c r="AE188" s="72">
        <f t="shared" si="41"/>
        <v>3539.62</v>
      </c>
      <c r="AF188" s="72">
        <f t="shared" si="42"/>
        <v>40128</v>
      </c>
      <c r="AG188" s="72">
        <f t="shared" si="43"/>
        <v>2347.44</v>
      </c>
      <c r="AH188" s="72">
        <f t="shared" si="44"/>
        <v>0</v>
      </c>
      <c r="AI188" s="72">
        <f t="shared" si="45"/>
        <v>42475.44</v>
      </c>
      <c r="AJ188" s="72">
        <f t="shared" si="46"/>
        <v>400</v>
      </c>
      <c r="AK188" s="72">
        <f t="shared" si="47"/>
        <v>600</v>
      </c>
      <c r="AL188" s="72"/>
      <c r="AM188" s="72">
        <f t="shared" si="48"/>
        <v>43475.44</v>
      </c>
      <c r="AN188" s="72"/>
    </row>
    <row r="189" spans="1:40" s="21" customFormat="1" ht="15" customHeight="1" x14ac:dyDescent="0.2">
      <c r="A189" s="70" t="s">
        <v>260</v>
      </c>
      <c r="B189" s="76" t="s">
        <v>928</v>
      </c>
      <c r="C189" s="64">
        <v>282</v>
      </c>
      <c r="D189" s="97" t="s">
        <v>656</v>
      </c>
      <c r="E189" s="66" t="s">
        <v>959</v>
      </c>
      <c r="F189" s="99" t="s">
        <v>1018</v>
      </c>
      <c r="G189" s="99" t="s">
        <v>1019</v>
      </c>
      <c r="H189" s="67" t="s">
        <v>266</v>
      </c>
      <c r="I189" s="68" t="s">
        <v>14</v>
      </c>
      <c r="J189" s="69" t="s">
        <v>268</v>
      </c>
      <c r="K189" s="66" t="s">
        <v>655</v>
      </c>
      <c r="L189" s="54" t="s">
        <v>267</v>
      </c>
      <c r="M189" s="71">
        <v>2535</v>
      </c>
      <c r="N189" s="72"/>
      <c r="O189" s="71"/>
      <c r="P189" s="71"/>
      <c r="Q189" s="140">
        <v>228.15</v>
      </c>
      <c r="R189" s="71">
        <v>1365</v>
      </c>
      <c r="S189" s="71"/>
      <c r="T189" s="71"/>
      <c r="U189" s="72"/>
      <c r="V189" s="71"/>
      <c r="W189" s="72">
        <v>818.09</v>
      </c>
      <c r="X189" s="71"/>
      <c r="Y189" s="71">
        <v>400</v>
      </c>
      <c r="Z189" s="71">
        <v>300</v>
      </c>
      <c r="AA189" s="72">
        <v>300</v>
      </c>
      <c r="AB189" s="72">
        <f t="shared" si="39"/>
        <v>3900</v>
      </c>
      <c r="AC189" s="72">
        <f t="shared" si="40"/>
        <v>228.15</v>
      </c>
      <c r="AD189" s="72"/>
      <c r="AE189" s="72">
        <f t="shared" si="41"/>
        <v>4128.1499999999996</v>
      </c>
      <c r="AF189" s="72">
        <f t="shared" si="42"/>
        <v>46800</v>
      </c>
      <c r="AG189" s="72">
        <f t="shared" si="43"/>
        <v>2737.8</v>
      </c>
      <c r="AH189" s="72">
        <f t="shared" si="44"/>
        <v>0</v>
      </c>
      <c r="AI189" s="72">
        <f t="shared" si="45"/>
        <v>49537.8</v>
      </c>
      <c r="AJ189" s="72">
        <f t="shared" si="46"/>
        <v>400</v>
      </c>
      <c r="AK189" s="72">
        <f t="shared" si="47"/>
        <v>600</v>
      </c>
      <c r="AL189" s="72"/>
      <c r="AM189" s="72">
        <f t="shared" si="48"/>
        <v>50537.8</v>
      </c>
      <c r="AN189" s="72"/>
    </row>
    <row r="190" spans="1:40" s="21" customFormat="1" ht="15" customHeight="1" x14ac:dyDescent="0.2">
      <c r="A190" s="70" t="s">
        <v>260</v>
      </c>
      <c r="B190" s="76" t="s">
        <v>929</v>
      </c>
      <c r="C190" s="64">
        <v>284</v>
      </c>
      <c r="D190" s="97" t="s">
        <v>658</v>
      </c>
      <c r="E190" s="66" t="s">
        <v>959</v>
      </c>
      <c r="F190" s="94" t="s">
        <v>1028</v>
      </c>
      <c r="G190" s="94" t="s">
        <v>1021</v>
      </c>
      <c r="H190" s="67" t="s">
        <v>254</v>
      </c>
      <c r="I190" s="68" t="s">
        <v>12</v>
      </c>
      <c r="J190" s="69" t="s">
        <v>40</v>
      </c>
      <c r="K190" s="66" t="s">
        <v>657</v>
      </c>
      <c r="L190" s="54" t="s">
        <v>269</v>
      </c>
      <c r="M190" s="71">
        <v>1370.85</v>
      </c>
      <c r="N190" s="72"/>
      <c r="O190" s="71"/>
      <c r="P190" s="71"/>
      <c r="Q190" s="140">
        <v>123.38</v>
      </c>
      <c r="R190" s="71">
        <v>738.15000000000009</v>
      </c>
      <c r="S190" s="71"/>
      <c r="T190" s="71"/>
      <c r="U190" s="72"/>
      <c r="V190" s="71">
        <v>158</v>
      </c>
      <c r="W190" s="72">
        <f t="shared" ref="W190:W192" si="60">47.56*6</f>
        <v>285.36</v>
      </c>
      <c r="X190" s="71"/>
      <c r="Y190" s="71">
        <v>400</v>
      </c>
      <c r="Z190" s="71">
        <v>300</v>
      </c>
      <c r="AA190" s="72">
        <v>300</v>
      </c>
      <c r="AB190" s="72">
        <f t="shared" si="39"/>
        <v>2267</v>
      </c>
      <c r="AC190" s="72">
        <f t="shared" si="40"/>
        <v>123.38</v>
      </c>
      <c r="AD190" s="72"/>
      <c r="AE190" s="72">
        <f t="shared" si="41"/>
        <v>2390.38</v>
      </c>
      <c r="AF190" s="72">
        <f t="shared" si="42"/>
        <v>27204</v>
      </c>
      <c r="AG190" s="72">
        <f t="shared" si="43"/>
        <v>1480.56</v>
      </c>
      <c r="AH190" s="72">
        <f t="shared" si="44"/>
        <v>0</v>
      </c>
      <c r="AI190" s="72">
        <f t="shared" si="45"/>
        <v>28684.560000000001</v>
      </c>
      <c r="AJ190" s="72">
        <f t="shared" si="46"/>
        <v>400</v>
      </c>
      <c r="AK190" s="72">
        <f t="shared" si="47"/>
        <v>600</v>
      </c>
      <c r="AL190" s="72"/>
      <c r="AM190" s="72">
        <f t="shared" si="48"/>
        <v>29684.560000000001</v>
      </c>
      <c r="AN190" s="72"/>
    </row>
    <row r="191" spans="1:40" s="21" customFormat="1" ht="15" customHeight="1" x14ac:dyDescent="0.2">
      <c r="A191" s="70" t="s">
        <v>270</v>
      </c>
      <c r="B191" s="78" t="s">
        <v>930</v>
      </c>
      <c r="C191" s="64">
        <v>287</v>
      </c>
      <c r="D191" s="65" t="s">
        <v>660</v>
      </c>
      <c r="E191" s="66" t="s">
        <v>959</v>
      </c>
      <c r="F191" s="94" t="s">
        <v>1028</v>
      </c>
      <c r="G191" s="94" t="s">
        <v>1021</v>
      </c>
      <c r="H191" s="67" t="s">
        <v>754</v>
      </c>
      <c r="I191" s="68" t="s">
        <v>12</v>
      </c>
      <c r="J191" s="69" t="s">
        <v>25</v>
      </c>
      <c r="K191" s="66" t="s">
        <v>659</v>
      </c>
      <c r="L191" s="54" t="s">
        <v>271</v>
      </c>
      <c r="M191" s="71">
        <v>1394.25</v>
      </c>
      <c r="N191" s="72"/>
      <c r="O191" s="71"/>
      <c r="P191" s="71"/>
      <c r="Q191" s="140">
        <v>125.48</v>
      </c>
      <c r="R191" s="71">
        <v>750.75</v>
      </c>
      <c r="S191" s="71"/>
      <c r="T191" s="71"/>
      <c r="U191" s="72"/>
      <c r="V191" s="71">
        <v>158</v>
      </c>
      <c r="W191" s="72">
        <f t="shared" si="60"/>
        <v>285.36</v>
      </c>
      <c r="X191" s="71"/>
      <c r="Y191" s="71">
        <v>400</v>
      </c>
      <c r="Z191" s="71">
        <v>300</v>
      </c>
      <c r="AA191" s="72">
        <v>300</v>
      </c>
      <c r="AB191" s="72">
        <f t="shared" si="39"/>
        <v>2303</v>
      </c>
      <c r="AC191" s="72">
        <f t="shared" si="40"/>
        <v>125.48</v>
      </c>
      <c r="AD191" s="72"/>
      <c r="AE191" s="72">
        <f t="shared" si="41"/>
        <v>2428.48</v>
      </c>
      <c r="AF191" s="72">
        <f t="shared" si="42"/>
        <v>27636</v>
      </c>
      <c r="AG191" s="72">
        <f t="shared" si="43"/>
        <v>1505.76</v>
      </c>
      <c r="AH191" s="72">
        <f t="shared" si="44"/>
        <v>0</v>
      </c>
      <c r="AI191" s="72">
        <f t="shared" si="45"/>
        <v>29141.759999999998</v>
      </c>
      <c r="AJ191" s="72">
        <f t="shared" si="46"/>
        <v>400</v>
      </c>
      <c r="AK191" s="72">
        <f t="shared" si="47"/>
        <v>600</v>
      </c>
      <c r="AL191" s="72"/>
      <c r="AM191" s="72">
        <f t="shared" si="48"/>
        <v>30141.759999999998</v>
      </c>
      <c r="AN191" s="67" t="s">
        <v>962</v>
      </c>
    </row>
    <row r="192" spans="1:40" s="21" customFormat="1" ht="15" customHeight="1" x14ac:dyDescent="0.2">
      <c r="A192" s="70" t="s">
        <v>270</v>
      </c>
      <c r="B192" s="76" t="s">
        <v>931</v>
      </c>
      <c r="C192" s="64">
        <v>289</v>
      </c>
      <c r="D192" s="65" t="s">
        <v>662</v>
      </c>
      <c r="E192" s="66" t="s">
        <v>959</v>
      </c>
      <c r="F192" s="94" t="s">
        <v>1028</v>
      </c>
      <c r="G192" s="94" t="s">
        <v>1021</v>
      </c>
      <c r="H192" s="67" t="s">
        <v>16</v>
      </c>
      <c r="I192" s="68" t="s">
        <v>12</v>
      </c>
      <c r="J192" s="69" t="s">
        <v>36</v>
      </c>
      <c r="K192" s="66" t="s">
        <v>661</v>
      </c>
      <c r="L192" s="54" t="s">
        <v>272</v>
      </c>
      <c r="M192" s="71">
        <v>1344.2</v>
      </c>
      <c r="N192" s="72"/>
      <c r="O192" s="71"/>
      <c r="P192" s="71"/>
      <c r="Q192" s="140">
        <v>120.98</v>
      </c>
      <c r="R192" s="71">
        <v>723.8</v>
      </c>
      <c r="S192" s="71"/>
      <c r="T192" s="71"/>
      <c r="U192" s="72"/>
      <c r="V192" s="71">
        <v>158</v>
      </c>
      <c r="W192" s="72">
        <f t="shared" si="60"/>
        <v>285.36</v>
      </c>
      <c r="X192" s="71"/>
      <c r="Y192" s="71">
        <v>400</v>
      </c>
      <c r="Z192" s="71">
        <v>300</v>
      </c>
      <c r="AA192" s="72">
        <v>300</v>
      </c>
      <c r="AB192" s="72">
        <f t="shared" si="39"/>
        <v>2226</v>
      </c>
      <c r="AC192" s="72">
        <f t="shared" si="40"/>
        <v>120.98</v>
      </c>
      <c r="AD192" s="72"/>
      <c r="AE192" s="72">
        <f t="shared" si="41"/>
        <v>2346.98</v>
      </c>
      <c r="AF192" s="72">
        <f t="shared" si="42"/>
        <v>26712</v>
      </c>
      <c r="AG192" s="72">
        <f t="shared" si="43"/>
        <v>1451.76</v>
      </c>
      <c r="AH192" s="72">
        <f t="shared" si="44"/>
        <v>0</v>
      </c>
      <c r="AI192" s="72">
        <f t="shared" si="45"/>
        <v>28163.759999999998</v>
      </c>
      <c r="AJ192" s="72">
        <f t="shared" si="46"/>
        <v>400</v>
      </c>
      <c r="AK192" s="72">
        <f t="shared" si="47"/>
        <v>600</v>
      </c>
      <c r="AL192" s="72"/>
      <c r="AM192" s="72">
        <f t="shared" si="48"/>
        <v>29163.759999999998</v>
      </c>
      <c r="AN192" s="72"/>
    </row>
    <row r="193" spans="1:40" s="21" customFormat="1" ht="15" customHeight="1" x14ac:dyDescent="0.2">
      <c r="A193" s="70" t="s">
        <v>273</v>
      </c>
      <c r="B193" s="76" t="s">
        <v>932</v>
      </c>
      <c r="C193" s="64">
        <v>291</v>
      </c>
      <c r="D193" s="97" t="s">
        <v>664</v>
      </c>
      <c r="E193" s="66" t="s">
        <v>959</v>
      </c>
      <c r="F193" s="99" t="s">
        <v>1018</v>
      </c>
      <c r="G193" s="99" t="s">
        <v>1019</v>
      </c>
      <c r="H193" s="67" t="s">
        <v>274</v>
      </c>
      <c r="I193" s="68" t="s">
        <v>14</v>
      </c>
      <c r="J193" s="69" t="s">
        <v>665</v>
      </c>
      <c r="K193" s="66" t="s">
        <v>663</v>
      </c>
      <c r="L193" s="54" t="s">
        <v>275</v>
      </c>
      <c r="M193" s="71">
        <v>2173.6</v>
      </c>
      <c r="N193" s="72">
        <v>520</v>
      </c>
      <c r="O193" s="71"/>
      <c r="P193" s="71"/>
      <c r="Q193" s="140">
        <v>242.42</v>
      </c>
      <c r="R193" s="71">
        <v>1170.4000000000001</v>
      </c>
      <c r="S193" s="71"/>
      <c r="T193" s="71"/>
      <c r="U193" s="72">
        <v>280</v>
      </c>
      <c r="V193" s="71"/>
      <c r="W193" s="72">
        <v>818</v>
      </c>
      <c r="X193" s="71"/>
      <c r="Y193" s="71">
        <v>400</v>
      </c>
      <c r="Z193" s="71">
        <v>300</v>
      </c>
      <c r="AA193" s="72">
        <v>300</v>
      </c>
      <c r="AB193" s="72">
        <f t="shared" si="39"/>
        <v>4144</v>
      </c>
      <c r="AC193" s="72">
        <f t="shared" si="40"/>
        <v>242.42</v>
      </c>
      <c r="AD193" s="72"/>
      <c r="AE193" s="72">
        <f t="shared" si="41"/>
        <v>4386.42</v>
      </c>
      <c r="AF193" s="72">
        <f t="shared" si="42"/>
        <v>49728</v>
      </c>
      <c r="AG193" s="72">
        <f t="shared" si="43"/>
        <v>2909.04</v>
      </c>
      <c r="AH193" s="72">
        <f t="shared" si="44"/>
        <v>0</v>
      </c>
      <c r="AI193" s="72">
        <f t="shared" si="45"/>
        <v>52637.04</v>
      </c>
      <c r="AJ193" s="72">
        <f t="shared" si="46"/>
        <v>400</v>
      </c>
      <c r="AK193" s="72">
        <f t="shared" si="47"/>
        <v>600</v>
      </c>
      <c r="AL193" s="72"/>
      <c r="AM193" s="72">
        <f t="shared" si="48"/>
        <v>53637.04</v>
      </c>
      <c r="AN193" s="72"/>
    </row>
    <row r="194" spans="1:40" s="21" customFormat="1" ht="15" customHeight="1" x14ac:dyDescent="0.2">
      <c r="A194" s="70" t="s">
        <v>276</v>
      </c>
      <c r="B194" s="78" t="s">
        <v>933</v>
      </c>
      <c r="C194" s="64">
        <v>296</v>
      </c>
      <c r="D194" s="97" t="s">
        <v>620</v>
      </c>
      <c r="E194" s="66" t="s">
        <v>959</v>
      </c>
      <c r="F194" s="99" t="s">
        <v>1018</v>
      </c>
      <c r="G194" s="99" t="s">
        <v>1019</v>
      </c>
      <c r="H194" s="67" t="s">
        <v>277</v>
      </c>
      <c r="I194" s="68" t="s">
        <v>14</v>
      </c>
      <c r="J194" s="69" t="s">
        <v>268</v>
      </c>
      <c r="K194" s="66" t="s">
        <v>666</v>
      </c>
      <c r="L194" s="54" t="s">
        <v>278</v>
      </c>
      <c r="M194" s="71">
        <v>2535</v>
      </c>
      <c r="N194" s="72">
        <v>260</v>
      </c>
      <c r="O194" s="71"/>
      <c r="P194" s="71"/>
      <c r="Q194" s="140">
        <v>251.55</v>
      </c>
      <c r="R194" s="71">
        <v>1365</v>
      </c>
      <c r="S194" s="71"/>
      <c r="T194" s="71"/>
      <c r="U194" s="72">
        <v>140</v>
      </c>
      <c r="V194" s="71"/>
      <c r="W194" s="72">
        <v>995</v>
      </c>
      <c r="X194" s="71"/>
      <c r="Y194" s="71">
        <v>400</v>
      </c>
      <c r="Z194" s="71">
        <v>300</v>
      </c>
      <c r="AA194" s="72">
        <v>300</v>
      </c>
      <c r="AB194" s="72">
        <f t="shared" si="39"/>
        <v>4300</v>
      </c>
      <c r="AC194" s="72">
        <f t="shared" si="40"/>
        <v>251.55</v>
      </c>
      <c r="AD194" s="72"/>
      <c r="AE194" s="72">
        <f t="shared" si="41"/>
        <v>4551.55</v>
      </c>
      <c r="AF194" s="72">
        <f t="shared" si="42"/>
        <v>51600</v>
      </c>
      <c r="AG194" s="72">
        <f t="shared" si="43"/>
        <v>3018.6000000000004</v>
      </c>
      <c r="AH194" s="72">
        <f t="shared" si="44"/>
        <v>0</v>
      </c>
      <c r="AI194" s="72">
        <f t="shared" si="45"/>
        <v>54618.6</v>
      </c>
      <c r="AJ194" s="72">
        <f t="shared" si="46"/>
        <v>400</v>
      </c>
      <c r="AK194" s="72">
        <f t="shared" si="47"/>
        <v>600</v>
      </c>
      <c r="AL194" s="72"/>
      <c r="AM194" s="72">
        <f t="shared" si="48"/>
        <v>55618.6</v>
      </c>
      <c r="AN194" s="72"/>
    </row>
    <row r="195" spans="1:40" s="21" customFormat="1" ht="15" customHeight="1" x14ac:dyDescent="0.2">
      <c r="A195" s="70" t="s">
        <v>276</v>
      </c>
      <c r="B195" s="76" t="s">
        <v>934</v>
      </c>
      <c r="C195" s="64">
        <v>298</v>
      </c>
      <c r="D195" s="65" t="s">
        <v>668</v>
      </c>
      <c r="E195" s="66" t="s">
        <v>959</v>
      </c>
      <c r="F195" s="99" t="s">
        <v>1018</v>
      </c>
      <c r="G195" s="99" t="s">
        <v>1019</v>
      </c>
      <c r="H195" s="67" t="s">
        <v>266</v>
      </c>
      <c r="I195" s="68" t="s">
        <v>14</v>
      </c>
      <c r="J195" s="69" t="s">
        <v>268</v>
      </c>
      <c r="K195" s="66" t="s">
        <v>667</v>
      </c>
      <c r="L195" s="54" t="s">
        <v>279</v>
      </c>
      <c r="M195" s="71">
        <v>2535</v>
      </c>
      <c r="N195" s="72"/>
      <c r="O195" s="71"/>
      <c r="P195" s="71"/>
      <c r="Q195" s="140">
        <v>228.15</v>
      </c>
      <c r="R195" s="71">
        <v>1365</v>
      </c>
      <c r="S195" s="71"/>
      <c r="T195" s="71"/>
      <c r="U195" s="72"/>
      <c r="V195" s="71"/>
      <c r="W195" s="72">
        <v>995</v>
      </c>
      <c r="X195" s="71"/>
      <c r="Y195" s="71">
        <v>400</v>
      </c>
      <c r="Z195" s="71">
        <v>300</v>
      </c>
      <c r="AA195" s="72">
        <v>300</v>
      </c>
      <c r="AB195" s="72">
        <f t="shared" si="39"/>
        <v>3900</v>
      </c>
      <c r="AC195" s="72">
        <f t="shared" si="40"/>
        <v>228.15</v>
      </c>
      <c r="AD195" s="72"/>
      <c r="AE195" s="72">
        <f t="shared" si="41"/>
        <v>4128.1499999999996</v>
      </c>
      <c r="AF195" s="72">
        <f t="shared" si="42"/>
        <v>46800</v>
      </c>
      <c r="AG195" s="72">
        <f t="shared" si="43"/>
        <v>2737.8</v>
      </c>
      <c r="AH195" s="72">
        <f t="shared" si="44"/>
        <v>0</v>
      </c>
      <c r="AI195" s="72">
        <f t="shared" si="45"/>
        <v>49537.8</v>
      </c>
      <c r="AJ195" s="72">
        <f t="shared" si="46"/>
        <v>400</v>
      </c>
      <c r="AK195" s="72">
        <f t="shared" si="47"/>
        <v>600</v>
      </c>
      <c r="AL195" s="72"/>
      <c r="AM195" s="72">
        <f t="shared" si="48"/>
        <v>50537.8</v>
      </c>
      <c r="AN195" s="72"/>
    </row>
    <row r="196" spans="1:40" s="21" customFormat="1" ht="15" customHeight="1" x14ac:dyDescent="0.2">
      <c r="A196" s="70" t="s">
        <v>276</v>
      </c>
      <c r="B196" s="76" t="s">
        <v>935</v>
      </c>
      <c r="C196" s="64">
        <v>299</v>
      </c>
      <c r="D196" s="65" t="s">
        <v>670</v>
      </c>
      <c r="E196" s="66" t="s">
        <v>959</v>
      </c>
      <c r="F196" s="99" t="s">
        <v>1018</v>
      </c>
      <c r="G196" s="99" t="s">
        <v>1019</v>
      </c>
      <c r="H196" s="67" t="s">
        <v>277</v>
      </c>
      <c r="I196" s="68" t="s">
        <v>14</v>
      </c>
      <c r="J196" s="69" t="s">
        <v>262</v>
      </c>
      <c r="K196" s="66" t="s">
        <v>669</v>
      </c>
      <c r="L196" s="54" t="s">
        <v>280</v>
      </c>
      <c r="M196" s="71">
        <v>2173.6</v>
      </c>
      <c r="N196" s="72"/>
      <c r="O196" s="71"/>
      <c r="P196" s="71"/>
      <c r="Q196" s="140">
        <v>195.62</v>
      </c>
      <c r="R196" s="71">
        <v>1170.4000000000001</v>
      </c>
      <c r="S196" s="71"/>
      <c r="T196" s="71"/>
      <c r="U196" s="72"/>
      <c r="V196" s="71"/>
      <c r="W196" s="72">
        <v>598.5</v>
      </c>
      <c r="X196" s="71"/>
      <c r="Y196" s="71">
        <v>400</v>
      </c>
      <c r="Z196" s="71">
        <v>300</v>
      </c>
      <c r="AA196" s="72">
        <v>300</v>
      </c>
      <c r="AB196" s="72">
        <f t="shared" si="39"/>
        <v>3344</v>
      </c>
      <c r="AC196" s="72">
        <f t="shared" si="40"/>
        <v>195.62</v>
      </c>
      <c r="AD196" s="72"/>
      <c r="AE196" s="72">
        <f t="shared" si="41"/>
        <v>3539.62</v>
      </c>
      <c r="AF196" s="72">
        <f t="shared" si="42"/>
        <v>40128</v>
      </c>
      <c r="AG196" s="72">
        <f t="shared" si="43"/>
        <v>2347.44</v>
      </c>
      <c r="AH196" s="72">
        <f t="shared" si="44"/>
        <v>0</v>
      </c>
      <c r="AI196" s="72">
        <f t="shared" si="45"/>
        <v>42475.44</v>
      </c>
      <c r="AJ196" s="72">
        <f t="shared" si="46"/>
        <v>400</v>
      </c>
      <c r="AK196" s="72">
        <f t="shared" si="47"/>
        <v>600</v>
      </c>
      <c r="AL196" s="72"/>
      <c r="AM196" s="72">
        <f t="shared" si="48"/>
        <v>43475.44</v>
      </c>
      <c r="AN196" s="72"/>
    </row>
    <row r="197" spans="1:40" s="21" customFormat="1" ht="15" customHeight="1" x14ac:dyDescent="0.2">
      <c r="A197" s="70" t="s">
        <v>276</v>
      </c>
      <c r="B197" s="78" t="s">
        <v>936</v>
      </c>
      <c r="C197" s="64">
        <v>300</v>
      </c>
      <c r="D197" s="97" t="s">
        <v>672</v>
      </c>
      <c r="E197" s="66" t="s">
        <v>959</v>
      </c>
      <c r="F197" s="94" t="s">
        <v>1028</v>
      </c>
      <c r="G197" s="94" t="s">
        <v>1021</v>
      </c>
      <c r="H197" s="67" t="s">
        <v>281</v>
      </c>
      <c r="I197" s="68" t="s">
        <v>12</v>
      </c>
      <c r="J197" s="69" t="s">
        <v>28</v>
      </c>
      <c r="K197" s="66" t="s">
        <v>671</v>
      </c>
      <c r="L197" s="54" t="s">
        <v>282</v>
      </c>
      <c r="M197" s="71">
        <v>1382.55</v>
      </c>
      <c r="N197" s="72"/>
      <c r="O197" s="71"/>
      <c r="P197" s="71"/>
      <c r="Q197" s="140">
        <v>124.43</v>
      </c>
      <c r="R197" s="71">
        <v>744.45</v>
      </c>
      <c r="S197" s="71"/>
      <c r="T197" s="71"/>
      <c r="U197" s="72"/>
      <c r="V197" s="71">
        <v>158</v>
      </c>
      <c r="W197" s="72">
        <f t="shared" ref="W197:W198" si="61">47.56*6</f>
        <v>285.36</v>
      </c>
      <c r="X197" s="71"/>
      <c r="Y197" s="71">
        <v>400</v>
      </c>
      <c r="Z197" s="71">
        <v>300</v>
      </c>
      <c r="AA197" s="72">
        <v>300</v>
      </c>
      <c r="AB197" s="72">
        <f t="shared" si="39"/>
        <v>2285</v>
      </c>
      <c r="AC197" s="72">
        <f t="shared" si="40"/>
        <v>124.43</v>
      </c>
      <c r="AD197" s="72"/>
      <c r="AE197" s="72">
        <f t="shared" si="41"/>
        <v>2409.4299999999998</v>
      </c>
      <c r="AF197" s="72">
        <f t="shared" si="42"/>
        <v>27420</v>
      </c>
      <c r="AG197" s="72">
        <f t="shared" si="43"/>
        <v>1493.16</v>
      </c>
      <c r="AH197" s="72">
        <f t="shared" si="44"/>
        <v>0</v>
      </c>
      <c r="AI197" s="72">
        <f t="shared" si="45"/>
        <v>28913.16</v>
      </c>
      <c r="AJ197" s="72">
        <f t="shared" si="46"/>
        <v>400</v>
      </c>
      <c r="AK197" s="72">
        <f t="shared" si="47"/>
        <v>600</v>
      </c>
      <c r="AL197" s="72"/>
      <c r="AM197" s="72">
        <f t="shared" si="48"/>
        <v>29913.16</v>
      </c>
      <c r="AN197" s="72"/>
    </row>
    <row r="198" spans="1:40" s="21" customFormat="1" ht="15" customHeight="1" x14ac:dyDescent="0.2">
      <c r="A198" s="70" t="s">
        <v>276</v>
      </c>
      <c r="B198" s="76" t="s">
        <v>937</v>
      </c>
      <c r="C198" s="64">
        <v>301</v>
      </c>
      <c r="D198" s="65" t="s">
        <v>674</v>
      </c>
      <c r="E198" s="66" t="s">
        <v>959</v>
      </c>
      <c r="F198" s="94" t="s">
        <v>1028</v>
      </c>
      <c r="G198" s="94" t="s">
        <v>1021</v>
      </c>
      <c r="H198" s="67" t="s">
        <v>281</v>
      </c>
      <c r="I198" s="68" t="s">
        <v>12</v>
      </c>
      <c r="J198" s="69" t="s">
        <v>28</v>
      </c>
      <c r="K198" s="66" t="s">
        <v>673</v>
      </c>
      <c r="L198" s="54" t="s">
        <v>283</v>
      </c>
      <c r="M198" s="71">
        <v>1382.55</v>
      </c>
      <c r="N198" s="72"/>
      <c r="O198" s="71"/>
      <c r="P198" s="71"/>
      <c r="Q198" s="140">
        <v>124.43</v>
      </c>
      <c r="R198" s="71">
        <v>744.45</v>
      </c>
      <c r="S198" s="71"/>
      <c r="T198" s="71"/>
      <c r="U198" s="72"/>
      <c r="V198" s="71">
        <v>158</v>
      </c>
      <c r="W198" s="72">
        <f t="shared" si="61"/>
        <v>285.36</v>
      </c>
      <c r="X198" s="71"/>
      <c r="Y198" s="71">
        <v>400</v>
      </c>
      <c r="Z198" s="71">
        <v>300</v>
      </c>
      <c r="AA198" s="72">
        <v>300</v>
      </c>
      <c r="AB198" s="72">
        <f t="shared" si="39"/>
        <v>2285</v>
      </c>
      <c r="AC198" s="72">
        <f t="shared" si="40"/>
        <v>124.43</v>
      </c>
      <c r="AD198" s="72"/>
      <c r="AE198" s="72">
        <f t="shared" si="41"/>
        <v>2409.4299999999998</v>
      </c>
      <c r="AF198" s="72">
        <f t="shared" si="42"/>
        <v>27420</v>
      </c>
      <c r="AG198" s="72">
        <f t="shared" si="43"/>
        <v>1493.16</v>
      </c>
      <c r="AH198" s="72">
        <f t="shared" si="44"/>
        <v>0</v>
      </c>
      <c r="AI198" s="72">
        <f t="shared" si="45"/>
        <v>28913.16</v>
      </c>
      <c r="AJ198" s="72">
        <f t="shared" si="46"/>
        <v>400</v>
      </c>
      <c r="AK198" s="72">
        <f t="shared" si="47"/>
        <v>600</v>
      </c>
      <c r="AL198" s="72"/>
      <c r="AM198" s="72">
        <f t="shared" si="48"/>
        <v>29913.16</v>
      </c>
      <c r="AN198" s="72"/>
    </row>
    <row r="199" spans="1:40" s="21" customFormat="1" ht="15" customHeight="1" x14ac:dyDescent="0.2">
      <c r="A199" s="70" t="s">
        <v>276</v>
      </c>
      <c r="B199" s="76" t="s">
        <v>938</v>
      </c>
      <c r="C199" s="64">
        <v>302</v>
      </c>
      <c r="D199" s="65" t="s">
        <v>676</v>
      </c>
      <c r="E199" s="66" t="s">
        <v>959</v>
      </c>
      <c r="F199" s="93" t="s">
        <v>1028</v>
      </c>
      <c r="G199" s="93" t="s">
        <v>1027</v>
      </c>
      <c r="H199" s="67" t="s">
        <v>284</v>
      </c>
      <c r="I199" s="68" t="s">
        <v>12</v>
      </c>
      <c r="J199" s="69" t="s">
        <v>58</v>
      </c>
      <c r="K199" s="66" t="s">
        <v>675</v>
      </c>
      <c r="L199" s="54" t="s">
        <v>285</v>
      </c>
      <c r="M199" s="71">
        <v>1344.2</v>
      </c>
      <c r="N199" s="72"/>
      <c r="O199" s="71"/>
      <c r="P199" s="71"/>
      <c r="Q199" s="140">
        <v>120.98</v>
      </c>
      <c r="R199" s="71">
        <v>723.8</v>
      </c>
      <c r="S199" s="71"/>
      <c r="T199" s="71"/>
      <c r="U199" s="72"/>
      <c r="V199" s="71">
        <v>158</v>
      </c>
      <c r="W199" s="72">
        <v>330.44</v>
      </c>
      <c r="X199" s="71"/>
      <c r="Y199" s="71">
        <v>400</v>
      </c>
      <c r="Z199" s="71">
        <v>300</v>
      </c>
      <c r="AA199" s="72">
        <v>300</v>
      </c>
      <c r="AB199" s="72">
        <f t="shared" si="39"/>
        <v>2226</v>
      </c>
      <c r="AC199" s="72">
        <f t="shared" si="40"/>
        <v>120.98</v>
      </c>
      <c r="AD199" s="72"/>
      <c r="AE199" s="72">
        <f t="shared" si="41"/>
        <v>2346.98</v>
      </c>
      <c r="AF199" s="72">
        <f t="shared" si="42"/>
        <v>26712</v>
      </c>
      <c r="AG199" s="72">
        <f t="shared" si="43"/>
        <v>1451.76</v>
      </c>
      <c r="AH199" s="72">
        <f t="shared" si="44"/>
        <v>0</v>
      </c>
      <c r="AI199" s="72">
        <f t="shared" si="45"/>
        <v>28163.759999999998</v>
      </c>
      <c r="AJ199" s="72">
        <f t="shared" si="46"/>
        <v>400</v>
      </c>
      <c r="AK199" s="72">
        <f t="shared" si="47"/>
        <v>600</v>
      </c>
      <c r="AL199" s="72"/>
      <c r="AM199" s="72">
        <f t="shared" si="48"/>
        <v>29163.759999999998</v>
      </c>
      <c r="AN199" s="72"/>
    </row>
    <row r="200" spans="1:40" s="21" customFormat="1" ht="15" customHeight="1" x14ac:dyDescent="0.2">
      <c r="A200" s="70" t="s">
        <v>276</v>
      </c>
      <c r="B200" s="78" t="s">
        <v>939</v>
      </c>
      <c r="C200" s="64">
        <v>303</v>
      </c>
      <c r="D200" s="97" t="s">
        <v>678</v>
      </c>
      <c r="E200" s="66" t="s">
        <v>959</v>
      </c>
      <c r="F200" s="94" t="s">
        <v>1028</v>
      </c>
      <c r="G200" s="94" t="s">
        <v>1021</v>
      </c>
      <c r="H200" s="67" t="s">
        <v>16</v>
      </c>
      <c r="I200" s="68" t="s">
        <v>12</v>
      </c>
      <c r="J200" s="69" t="s">
        <v>36</v>
      </c>
      <c r="K200" s="66" t="s">
        <v>677</v>
      </c>
      <c r="L200" s="54" t="s">
        <v>286</v>
      </c>
      <c r="M200" s="71">
        <v>1344.2</v>
      </c>
      <c r="N200" s="72"/>
      <c r="O200" s="71"/>
      <c r="P200" s="71"/>
      <c r="Q200" s="140">
        <v>120.98</v>
      </c>
      <c r="R200" s="71">
        <v>723.8</v>
      </c>
      <c r="S200" s="71"/>
      <c r="T200" s="71"/>
      <c r="U200" s="72"/>
      <c r="V200" s="71">
        <v>158</v>
      </c>
      <c r="W200" s="72">
        <f>47.56*6</f>
        <v>285.36</v>
      </c>
      <c r="X200" s="71"/>
      <c r="Y200" s="71">
        <v>400</v>
      </c>
      <c r="Z200" s="71">
        <v>300</v>
      </c>
      <c r="AA200" s="72">
        <v>300</v>
      </c>
      <c r="AB200" s="72">
        <f t="shared" si="39"/>
        <v>2226</v>
      </c>
      <c r="AC200" s="72">
        <f t="shared" si="40"/>
        <v>120.98</v>
      </c>
      <c r="AD200" s="72"/>
      <c r="AE200" s="72">
        <f t="shared" si="41"/>
        <v>2346.98</v>
      </c>
      <c r="AF200" s="72">
        <f t="shared" si="42"/>
        <v>26712</v>
      </c>
      <c r="AG200" s="72">
        <f t="shared" si="43"/>
        <v>1451.76</v>
      </c>
      <c r="AH200" s="72">
        <f t="shared" si="44"/>
        <v>0</v>
      </c>
      <c r="AI200" s="72">
        <f t="shared" si="45"/>
        <v>28163.759999999998</v>
      </c>
      <c r="AJ200" s="72">
        <f t="shared" si="46"/>
        <v>400</v>
      </c>
      <c r="AK200" s="72">
        <f t="shared" si="47"/>
        <v>600</v>
      </c>
      <c r="AL200" s="72"/>
      <c r="AM200" s="72">
        <f t="shared" si="48"/>
        <v>29163.759999999998</v>
      </c>
      <c r="AN200" s="72"/>
    </row>
    <row r="201" spans="1:40" s="21" customFormat="1" ht="15" customHeight="1" x14ac:dyDescent="0.2">
      <c r="A201" s="70" t="s">
        <v>276</v>
      </c>
      <c r="B201" s="76" t="s">
        <v>940</v>
      </c>
      <c r="C201" s="64">
        <v>304</v>
      </c>
      <c r="D201" s="65" t="s">
        <v>680</v>
      </c>
      <c r="E201" s="66" t="s">
        <v>959</v>
      </c>
      <c r="F201" s="93" t="s">
        <v>1028</v>
      </c>
      <c r="G201" s="93" t="s">
        <v>1027</v>
      </c>
      <c r="H201" s="67" t="s">
        <v>287</v>
      </c>
      <c r="I201" s="68" t="s">
        <v>12</v>
      </c>
      <c r="J201" s="69" t="s">
        <v>72</v>
      </c>
      <c r="K201" s="66" t="s">
        <v>679</v>
      </c>
      <c r="L201" s="54" t="s">
        <v>288</v>
      </c>
      <c r="M201" s="71">
        <v>1326.65</v>
      </c>
      <c r="N201" s="72"/>
      <c r="O201" s="71"/>
      <c r="P201" s="71"/>
      <c r="Q201" s="140">
        <v>119.4</v>
      </c>
      <c r="R201" s="71">
        <v>714.34999999999991</v>
      </c>
      <c r="S201" s="71"/>
      <c r="T201" s="71"/>
      <c r="U201" s="72"/>
      <c r="V201" s="71">
        <v>158</v>
      </c>
      <c r="W201" s="72">
        <v>330.44</v>
      </c>
      <c r="X201" s="71"/>
      <c r="Y201" s="71">
        <v>400</v>
      </c>
      <c r="Z201" s="71">
        <v>300</v>
      </c>
      <c r="AA201" s="72">
        <v>300</v>
      </c>
      <c r="AB201" s="72">
        <f t="shared" si="39"/>
        <v>2199</v>
      </c>
      <c r="AC201" s="72">
        <f t="shared" si="40"/>
        <v>119.4</v>
      </c>
      <c r="AD201" s="72"/>
      <c r="AE201" s="72">
        <f t="shared" si="41"/>
        <v>2318.4</v>
      </c>
      <c r="AF201" s="72">
        <f t="shared" si="42"/>
        <v>26388</v>
      </c>
      <c r="AG201" s="72">
        <f t="shared" si="43"/>
        <v>1432.8000000000002</v>
      </c>
      <c r="AH201" s="72">
        <f t="shared" si="44"/>
        <v>0</v>
      </c>
      <c r="AI201" s="72">
        <f t="shared" si="45"/>
        <v>27820.799999999999</v>
      </c>
      <c r="AJ201" s="72">
        <f t="shared" si="46"/>
        <v>400</v>
      </c>
      <c r="AK201" s="72">
        <f t="shared" si="47"/>
        <v>600</v>
      </c>
      <c r="AL201" s="72"/>
      <c r="AM201" s="72">
        <f t="shared" si="48"/>
        <v>28820.799999999999</v>
      </c>
      <c r="AN201" s="72"/>
    </row>
    <row r="202" spans="1:40" s="21" customFormat="1" ht="15" customHeight="1" x14ac:dyDescent="0.2">
      <c r="A202" s="70" t="s">
        <v>276</v>
      </c>
      <c r="B202" s="76" t="s">
        <v>941</v>
      </c>
      <c r="C202" s="64">
        <v>305</v>
      </c>
      <c r="D202" s="65" t="s">
        <v>682</v>
      </c>
      <c r="E202" s="66" t="s">
        <v>959</v>
      </c>
      <c r="F202" s="93" t="s">
        <v>1028</v>
      </c>
      <c r="G202" s="93" t="s">
        <v>1027</v>
      </c>
      <c r="H202" s="67" t="s">
        <v>287</v>
      </c>
      <c r="I202" s="68" t="s">
        <v>12</v>
      </c>
      <c r="J202" s="69" t="s">
        <v>72</v>
      </c>
      <c r="K202" s="66" t="s">
        <v>681</v>
      </c>
      <c r="L202" s="54" t="s">
        <v>289</v>
      </c>
      <c r="M202" s="71">
        <v>1326.65</v>
      </c>
      <c r="N202" s="72"/>
      <c r="O202" s="71"/>
      <c r="P202" s="71"/>
      <c r="Q202" s="140">
        <v>119.4</v>
      </c>
      <c r="R202" s="71">
        <v>714.34999999999991</v>
      </c>
      <c r="S202" s="71"/>
      <c r="T202" s="71"/>
      <c r="U202" s="72"/>
      <c r="V202" s="71">
        <v>158</v>
      </c>
      <c r="W202" s="72">
        <v>330.44</v>
      </c>
      <c r="X202" s="71"/>
      <c r="Y202" s="71">
        <v>400</v>
      </c>
      <c r="Z202" s="71">
        <v>300</v>
      </c>
      <c r="AA202" s="72">
        <v>300</v>
      </c>
      <c r="AB202" s="72">
        <f t="shared" si="39"/>
        <v>2199</v>
      </c>
      <c r="AC202" s="72">
        <f t="shared" si="40"/>
        <v>119.4</v>
      </c>
      <c r="AD202" s="72"/>
      <c r="AE202" s="72">
        <f t="shared" si="41"/>
        <v>2318.4</v>
      </c>
      <c r="AF202" s="72">
        <f t="shared" si="42"/>
        <v>26388</v>
      </c>
      <c r="AG202" s="72">
        <f t="shared" si="43"/>
        <v>1432.8000000000002</v>
      </c>
      <c r="AH202" s="72">
        <f t="shared" si="44"/>
        <v>0</v>
      </c>
      <c r="AI202" s="72">
        <f t="shared" si="45"/>
        <v>27820.799999999999</v>
      </c>
      <c r="AJ202" s="72">
        <f t="shared" si="46"/>
        <v>400</v>
      </c>
      <c r="AK202" s="72">
        <f t="shared" si="47"/>
        <v>600</v>
      </c>
      <c r="AL202" s="72"/>
      <c r="AM202" s="72">
        <f t="shared" si="48"/>
        <v>28820.799999999999</v>
      </c>
      <c r="AN202" s="72"/>
    </row>
    <row r="203" spans="1:40" s="21" customFormat="1" ht="15" customHeight="1" x14ac:dyDescent="0.2">
      <c r="A203" s="70" t="s">
        <v>276</v>
      </c>
      <c r="B203" s="78" t="s">
        <v>942</v>
      </c>
      <c r="C203" s="64">
        <v>306</v>
      </c>
      <c r="D203" s="97" t="s">
        <v>684</v>
      </c>
      <c r="E203" s="66" t="s">
        <v>959</v>
      </c>
      <c r="F203" s="93" t="s">
        <v>1028</v>
      </c>
      <c r="G203" s="93" t="s">
        <v>1027</v>
      </c>
      <c r="H203" s="67" t="s">
        <v>287</v>
      </c>
      <c r="I203" s="68" t="s">
        <v>12</v>
      </c>
      <c r="J203" s="69" t="s">
        <v>72</v>
      </c>
      <c r="K203" s="66" t="s">
        <v>683</v>
      </c>
      <c r="L203" s="54" t="s">
        <v>290</v>
      </c>
      <c r="M203" s="71">
        <v>1326.65</v>
      </c>
      <c r="N203" s="72"/>
      <c r="O203" s="71"/>
      <c r="P203" s="71"/>
      <c r="Q203" s="140">
        <v>119.4</v>
      </c>
      <c r="R203" s="71">
        <v>714.34999999999991</v>
      </c>
      <c r="S203" s="71"/>
      <c r="T203" s="71"/>
      <c r="U203" s="72"/>
      <c r="V203" s="71">
        <v>158</v>
      </c>
      <c r="W203" s="72">
        <v>330.44</v>
      </c>
      <c r="X203" s="71"/>
      <c r="Y203" s="71">
        <v>400</v>
      </c>
      <c r="Z203" s="71">
        <v>300</v>
      </c>
      <c r="AA203" s="72">
        <v>300</v>
      </c>
      <c r="AB203" s="72">
        <f t="shared" si="39"/>
        <v>2199</v>
      </c>
      <c r="AC203" s="72">
        <f t="shared" si="40"/>
        <v>119.4</v>
      </c>
      <c r="AD203" s="72"/>
      <c r="AE203" s="72">
        <f t="shared" si="41"/>
        <v>2318.4</v>
      </c>
      <c r="AF203" s="72">
        <f t="shared" si="42"/>
        <v>26388</v>
      </c>
      <c r="AG203" s="72">
        <f t="shared" si="43"/>
        <v>1432.8000000000002</v>
      </c>
      <c r="AH203" s="72">
        <f t="shared" si="44"/>
        <v>0</v>
      </c>
      <c r="AI203" s="72">
        <f t="shared" si="45"/>
        <v>27820.799999999999</v>
      </c>
      <c r="AJ203" s="72">
        <f t="shared" si="46"/>
        <v>400</v>
      </c>
      <c r="AK203" s="72">
        <f t="shared" si="47"/>
        <v>600</v>
      </c>
      <c r="AL203" s="72"/>
      <c r="AM203" s="72">
        <f t="shared" si="48"/>
        <v>28820.799999999999</v>
      </c>
      <c r="AN203" s="72"/>
    </row>
    <row r="204" spans="1:40" s="21" customFormat="1" ht="15" customHeight="1" x14ac:dyDescent="0.2">
      <c r="A204" s="70" t="s">
        <v>276</v>
      </c>
      <c r="B204" s="76" t="s">
        <v>943</v>
      </c>
      <c r="C204" s="64">
        <v>307</v>
      </c>
      <c r="D204" s="97" t="s">
        <v>686</v>
      </c>
      <c r="E204" s="66" t="s">
        <v>959</v>
      </c>
      <c r="F204" s="93" t="s">
        <v>1028</v>
      </c>
      <c r="G204" s="93" t="s">
        <v>1027</v>
      </c>
      <c r="H204" s="67" t="s">
        <v>287</v>
      </c>
      <c r="I204" s="68" t="s">
        <v>12</v>
      </c>
      <c r="J204" s="69" t="s">
        <v>72</v>
      </c>
      <c r="K204" s="66" t="s">
        <v>685</v>
      </c>
      <c r="L204" s="54" t="s">
        <v>291</v>
      </c>
      <c r="M204" s="71">
        <v>1326.65</v>
      </c>
      <c r="N204" s="72"/>
      <c r="O204" s="71"/>
      <c r="P204" s="71"/>
      <c r="Q204" s="140">
        <v>119.4</v>
      </c>
      <c r="R204" s="71">
        <v>714.34999999999991</v>
      </c>
      <c r="S204" s="71"/>
      <c r="T204" s="71"/>
      <c r="U204" s="72"/>
      <c r="V204" s="71">
        <v>158</v>
      </c>
      <c r="W204" s="72">
        <v>330.44</v>
      </c>
      <c r="X204" s="71"/>
      <c r="Y204" s="71">
        <v>400</v>
      </c>
      <c r="Z204" s="71">
        <v>300</v>
      </c>
      <c r="AA204" s="72">
        <v>300</v>
      </c>
      <c r="AB204" s="72">
        <f t="shared" si="39"/>
        <v>2199</v>
      </c>
      <c r="AC204" s="72">
        <f t="shared" si="40"/>
        <v>119.4</v>
      </c>
      <c r="AD204" s="72"/>
      <c r="AE204" s="72">
        <f t="shared" si="41"/>
        <v>2318.4</v>
      </c>
      <c r="AF204" s="72">
        <f t="shared" si="42"/>
        <v>26388</v>
      </c>
      <c r="AG204" s="72">
        <f t="shared" si="43"/>
        <v>1432.8000000000002</v>
      </c>
      <c r="AH204" s="72">
        <f t="shared" si="44"/>
        <v>0</v>
      </c>
      <c r="AI204" s="72">
        <f t="shared" si="45"/>
        <v>27820.799999999999</v>
      </c>
      <c r="AJ204" s="72">
        <f t="shared" si="46"/>
        <v>400</v>
      </c>
      <c r="AK204" s="72">
        <f t="shared" si="47"/>
        <v>600</v>
      </c>
      <c r="AL204" s="72"/>
      <c r="AM204" s="72">
        <f t="shared" si="48"/>
        <v>28820.799999999999</v>
      </c>
      <c r="AN204" s="72"/>
    </row>
    <row r="205" spans="1:40" s="21" customFormat="1" ht="15" customHeight="1" x14ac:dyDescent="0.2">
      <c r="A205" s="70" t="s">
        <v>292</v>
      </c>
      <c r="B205" s="76" t="s">
        <v>945</v>
      </c>
      <c r="C205" s="64">
        <v>309</v>
      </c>
      <c r="D205" s="65" t="s">
        <v>688</v>
      </c>
      <c r="E205" s="66" t="s">
        <v>959</v>
      </c>
      <c r="F205" s="99" t="s">
        <v>1018</v>
      </c>
      <c r="G205" s="99" t="s">
        <v>1019</v>
      </c>
      <c r="H205" s="67" t="s">
        <v>293</v>
      </c>
      <c r="I205" s="68" t="s">
        <v>14</v>
      </c>
      <c r="J205" s="69" t="s">
        <v>264</v>
      </c>
      <c r="K205" s="66" t="s">
        <v>687</v>
      </c>
      <c r="L205" s="54" t="s">
        <v>294</v>
      </c>
      <c r="M205" s="71">
        <v>2906.15</v>
      </c>
      <c r="N205" s="72">
        <v>260</v>
      </c>
      <c r="O205" s="71"/>
      <c r="P205" s="71"/>
      <c r="Q205" s="140">
        <v>284.95</v>
      </c>
      <c r="R205" s="71">
        <v>1564.85</v>
      </c>
      <c r="S205" s="71"/>
      <c r="T205" s="71"/>
      <c r="U205" s="72">
        <v>140</v>
      </c>
      <c r="V205" s="71"/>
      <c r="W205" s="72">
        <v>618</v>
      </c>
      <c r="X205" s="71"/>
      <c r="Y205" s="71">
        <v>400</v>
      </c>
      <c r="Z205" s="71">
        <v>300</v>
      </c>
      <c r="AA205" s="72">
        <v>300</v>
      </c>
      <c r="AB205" s="72">
        <f t="shared" si="39"/>
        <v>4871</v>
      </c>
      <c r="AC205" s="72">
        <f t="shared" si="40"/>
        <v>284.95</v>
      </c>
      <c r="AD205" s="72"/>
      <c r="AE205" s="72">
        <f t="shared" si="41"/>
        <v>5155.95</v>
      </c>
      <c r="AF205" s="72">
        <f t="shared" si="42"/>
        <v>58452</v>
      </c>
      <c r="AG205" s="72">
        <f t="shared" si="43"/>
        <v>3419.3999999999996</v>
      </c>
      <c r="AH205" s="72">
        <f t="shared" si="44"/>
        <v>0</v>
      </c>
      <c r="AI205" s="72">
        <f t="shared" si="45"/>
        <v>61871.4</v>
      </c>
      <c r="AJ205" s="72">
        <f t="shared" si="46"/>
        <v>400</v>
      </c>
      <c r="AK205" s="72">
        <f t="shared" si="47"/>
        <v>600</v>
      </c>
      <c r="AL205" s="72"/>
      <c r="AM205" s="72">
        <f t="shared" si="48"/>
        <v>62871.4</v>
      </c>
      <c r="AN205" s="72"/>
    </row>
    <row r="206" spans="1:40" s="21" customFormat="1" ht="15" customHeight="1" x14ac:dyDescent="0.2">
      <c r="A206" s="70" t="s">
        <v>295</v>
      </c>
      <c r="B206" s="78" t="s">
        <v>944</v>
      </c>
      <c r="C206" s="64">
        <v>312</v>
      </c>
      <c r="D206" s="65" t="s">
        <v>690</v>
      </c>
      <c r="E206" s="66" t="s">
        <v>959</v>
      </c>
      <c r="F206" s="99" t="s">
        <v>1018</v>
      </c>
      <c r="G206" s="99" t="s">
        <v>1019</v>
      </c>
      <c r="H206" s="67" t="s">
        <v>296</v>
      </c>
      <c r="I206" s="68" t="s">
        <v>14</v>
      </c>
      <c r="J206" s="69" t="s">
        <v>691</v>
      </c>
      <c r="K206" s="66" t="s">
        <v>689</v>
      </c>
      <c r="L206" s="54" t="s">
        <v>297</v>
      </c>
      <c r="M206" s="71">
        <v>2173.6</v>
      </c>
      <c r="N206" s="72">
        <v>260</v>
      </c>
      <c r="O206" s="71"/>
      <c r="P206" s="71"/>
      <c r="Q206" s="140">
        <v>219.02</v>
      </c>
      <c r="R206" s="71">
        <v>1170.4000000000001</v>
      </c>
      <c r="S206" s="71"/>
      <c r="T206" s="71"/>
      <c r="U206" s="72">
        <v>140</v>
      </c>
      <c r="V206" s="71"/>
      <c r="W206" s="72">
        <v>946</v>
      </c>
      <c r="X206" s="71"/>
      <c r="Y206" s="71">
        <v>400</v>
      </c>
      <c r="Z206" s="71">
        <v>300</v>
      </c>
      <c r="AA206" s="72">
        <v>300</v>
      </c>
      <c r="AB206" s="72">
        <f t="shared" si="39"/>
        <v>3744</v>
      </c>
      <c r="AC206" s="72">
        <f t="shared" si="40"/>
        <v>219.02</v>
      </c>
      <c r="AD206" s="72"/>
      <c r="AE206" s="72">
        <f t="shared" si="41"/>
        <v>3963.02</v>
      </c>
      <c r="AF206" s="72">
        <f t="shared" si="42"/>
        <v>44928</v>
      </c>
      <c r="AG206" s="72">
        <f t="shared" si="43"/>
        <v>2628.2400000000002</v>
      </c>
      <c r="AH206" s="72">
        <f t="shared" si="44"/>
        <v>0</v>
      </c>
      <c r="AI206" s="72">
        <f t="shared" si="45"/>
        <v>47556.24</v>
      </c>
      <c r="AJ206" s="72">
        <f t="shared" si="46"/>
        <v>400</v>
      </c>
      <c r="AK206" s="72">
        <f t="shared" si="47"/>
        <v>600</v>
      </c>
      <c r="AL206" s="72"/>
      <c r="AM206" s="72">
        <f t="shared" si="48"/>
        <v>48556.24</v>
      </c>
      <c r="AN206" s="72"/>
    </row>
    <row r="207" spans="1:40" s="21" customFormat="1" ht="15" customHeight="1" x14ac:dyDescent="0.2">
      <c r="A207" s="70" t="s">
        <v>298</v>
      </c>
      <c r="B207" s="76" t="s">
        <v>946</v>
      </c>
      <c r="C207" s="64">
        <v>316</v>
      </c>
      <c r="D207" s="97" t="s">
        <v>693</v>
      </c>
      <c r="E207" s="66" t="s">
        <v>959</v>
      </c>
      <c r="F207" s="99" t="s">
        <v>1018</v>
      </c>
      <c r="G207" s="99" t="s">
        <v>1019</v>
      </c>
      <c r="H207" s="67" t="s">
        <v>299</v>
      </c>
      <c r="I207" s="68" t="s">
        <v>14</v>
      </c>
      <c r="J207" s="69" t="s">
        <v>262</v>
      </c>
      <c r="K207" s="66" t="s">
        <v>692</v>
      </c>
      <c r="L207" s="54" t="s">
        <v>300</v>
      </c>
      <c r="M207" s="71">
        <v>2173.6</v>
      </c>
      <c r="N207" s="72">
        <v>260</v>
      </c>
      <c r="O207" s="71"/>
      <c r="P207" s="71"/>
      <c r="Q207" s="140">
        <v>219.02</v>
      </c>
      <c r="R207" s="71">
        <v>1170.4000000000001</v>
      </c>
      <c r="S207" s="71"/>
      <c r="T207" s="71"/>
      <c r="U207" s="72">
        <v>140</v>
      </c>
      <c r="V207" s="71"/>
      <c r="W207" s="72">
        <v>863.68</v>
      </c>
      <c r="X207" s="71"/>
      <c r="Y207" s="71">
        <v>400</v>
      </c>
      <c r="Z207" s="71">
        <v>300</v>
      </c>
      <c r="AA207" s="72">
        <v>300</v>
      </c>
      <c r="AB207" s="72">
        <f t="shared" si="39"/>
        <v>3744</v>
      </c>
      <c r="AC207" s="72">
        <f t="shared" si="40"/>
        <v>219.02</v>
      </c>
      <c r="AD207" s="72"/>
      <c r="AE207" s="72">
        <f t="shared" si="41"/>
        <v>3963.02</v>
      </c>
      <c r="AF207" s="72">
        <f t="shared" si="42"/>
        <v>44928</v>
      </c>
      <c r="AG207" s="72">
        <f t="shared" si="43"/>
        <v>2628.2400000000002</v>
      </c>
      <c r="AH207" s="72">
        <f t="shared" si="44"/>
        <v>0</v>
      </c>
      <c r="AI207" s="72">
        <f t="shared" si="45"/>
        <v>47556.24</v>
      </c>
      <c r="AJ207" s="72">
        <f t="shared" si="46"/>
        <v>400</v>
      </c>
      <c r="AK207" s="72">
        <f t="shared" si="47"/>
        <v>600</v>
      </c>
      <c r="AL207" s="72"/>
      <c r="AM207" s="72">
        <f t="shared" si="48"/>
        <v>48556.24</v>
      </c>
      <c r="AN207" s="72"/>
    </row>
    <row r="208" spans="1:40" s="21" customFormat="1" ht="15" customHeight="1" x14ac:dyDescent="0.2">
      <c r="A208" s="70" t="s">
        <v>298</v>
      </c>
      <c r="B208" s="76" t="s">
        <v>947</v>
      </c>
      <c r="C208" s="64">
        <v>318</v>
      </c>
      <c r="D208" s="97" t="s">
        <v>695</v>
      </c>
      <c r="E208" s="66" t="s">
        <v>959</v>
      </c>
      <c r="F208" s="94" t="s">
        <v>1028</v>
      </c>
      <c r="G208" s="94" t="s">
        <v>1021</v>
      </c>
      <c r="H208" s="67" t="s">
        <v>301</v>
      </c>
      <c r="I208" s="68" t="s">
        <v>12</v>
      </c>
      <c r="J208" s="69" t="s">
        <v>36</v>
      </c>
      <c r="K208" s="66" t="s">
        <v>694</v>
      </c>
      <c r="L208" s="54" t="s">
        <v>302</v>
      </c>
      <c r="M208" s="71">
        <v>1344.2</v>
      </c>
      <c r="N208" s="72"/>
      <c r="O208" s="71"/>
      <c r="P208" s="71"/>
      <c r="Q208" s="140">
        <v>120.98</v>
      </c>
      <c r="R208" s="71">
        <v>723.8</v>
      </c>
      <c r="S208" s="71"/>
      <c r="T208" s="71"/>
      <c r="U208" s="72"/>
      <c r="V208" s="71">
        <v>158</v>
      </c>
      <c r="W208" s="72">
        <f>47.56*8</f>
        <v>380.48</v>
      </c>
      <c r="X208" s="71"/>
      <c r="Y208" s="71">
        <v>400</v>
      </c>
      <c r="Z208" s="71">
        <v>300</v>
      </c>
      <c r="AA208" s="72">
        <v>300</v>
      </c>
      <c r="AB208" s="72">
        <f t="shared" ref="AB208:AB219" si="62">+M208+N208+O208+R208+S208+T208+U208+V208</f>
        <v>2226</v>
      </c>
      <c r="AC208" s="72">
        <f t="shared" ref="AC208:AC220" si="63">+Q208</f>
        <v>120.98</v>
      </c>
      <c r="AD208" s="72"/>
      <c r="AE208" s="72">
        <f t="shared" ref="AE208:AE220" si="64">+AB208+AC208+AD208</f>
        <v>2346.98</v>
      </c>
      <c r="AF208" s="72">
        <f t="shared" ref="AF208:AF219" si="65">+AB208*12</f>
        <v>26712</v>
      </c>
      <c r="AG208" s="72">
        <f t="shared" ref="AG208:AG220" si="66">+AC208*12</f>
        <v>1451.76</v>
      </c>
      <c r="AH208" s="72">
        <f t="shared" ref="AH208:AH220" si="67">+AD208*12</f>
        <v>0</v>
      </c>
      <c r="AI208" s="72">
        <f t="shared" ref="AI208:AI220" si="68">+AF208+AG208+AH208</f>
        <v>28163.759999999998</v>
      </c>
      <c r="AJ208" s="72">
        <f t="shared" ref="AJ208:AJ220" si="69">+Y208</f>
        <v>400</v>
      </c>
      <c r="AK208" s="72">
        <f t="shared" ref="AK208:AK220" si="70">+Z208+AA208</f>
        <v>600</v>
      </c>
      <c r="AL208" s="72"/>
      <c r="AM208" s="72">
        <f t="shared" ref="AM208:AM219" si="71">+AI208+AJ208+AK208</f>
        <v>29163.759999999998</v>
      </c>
      <c r="AN208" s="72"/>
    </row>
    <row r="209" spans="1:44" s="21" customFormat="1" ht="15" customHeight="1" x14ac:dyDescent="0.2">
      <c r="A209" s="70" t="s">
        <v>298</v>
      </c>
      <c r="B209" s="78" t="s">
        <v>948</v>
      </c>
      <c r="C209" s="64">
        <v>319</v>
      </c>
      <c r="D209" s="65" t="s">
        <v>697</v>
      </c>
      <c r="E209" s="66" t="s">
        <v>959</v>
      </c>
      <c r="F209" s="94" t="s">
        <v>1028</v>
      </c>
      <c r="G209" s="94" t="s">
        <v>1021</v>
      </c>
      <c r="H209" s="67" t="s">
        <v>301</v>
      </c>
      <c r="I209" s="68" t="s">
        <v>12</v>
      </c>
      <c r="J209" s="69" t="s">
        <v>40</v>
      </c>
      <c r="K209" s="66" t="s">
        <v>696</v>
      </c>
      <c r="L209" s="54" t="s">
        <v>303</v>
      </c>
      <c r="M209" s="71">
        <v>1370.85</v>
      </c>
      <c r="N209" s="72"/>
      <c r="O209" s="71"/>
      <c r="P209" s="71"/>
      <c r="Q209" s="140">
        <v>123.38</v>
      </c>
      <c r="R209" s="71">
        <v>738.15000000000009</v>
      </c>
      <c r="S209" s="71"/>
      <c r="T209" s="71"/>
      <c r="U209" s="72"/>
      <c r="V209" s="71">
        <v>158</v>
      </c>
      <c r="W209" s="72">
        <f>47.56*8</f>
        <v>380.48</v>
      </c>
      <c r="X209" s="71"/>
      <c r="Y209" s="71">
        <v>400</v>
      </c>
      <c r="Z209" s="71">
        <v>300</v>
      </c>
      <c r="AA209" s="72">
        <v>300</v>
      </c>
      <c r="AB209" s="72">
        <f t="shared" si="62"/>
        <v>2267</v>
      </c>
      <c r="AC209" s="72">
        <f t="shared" si="63"/>
        <v>123.38</v>
      </c>
      <c r="AD209" s="72"/>
      <c r="AE209" s="72">
        <f t="shared" si="64"/>
        <v>2390.38</v>
      </c>
      <c r="AF209" s="72">
        <f t="shared" si="65"/>
        <v>27204</v>
      </c>
      <c r="AG209" s="72">
        <f t="shared" si="66"/>
        <v>1480.56</v>
      </c>
      <c r="AH209" s="72">
        <f t="shared" si="67"/>
        <v>0</v>
      </c>
      <c r="AI209" s="72">
        <f t="shared" si="68"/>
        <v>28684.560000000001</v>
      </c>
      <c r="AJ209" s="72">
        <f t="shared" si="69"/>
        <v>400</v>
      </c>
      <c r="AK209" s="72">
        <f t="shared" si="70"/>
        <v>600</v>
      </c>
      <c r="AL209" s="72"/>
      <c r="AM209" s="72">
        <f t="shared" si="71"/>
        <v>29684.560000000001</v>
      </c>
      <c r="AN209" s="72"/>
    </row>
    <row r="210" spans="1:44" s="21" customFormat="1" ht="15" customHeight="1" x14ac:dyDescent="0.2">
      <c r="A210" s="70" t="s">
        <v>298</v>
      </c>
      <c r="B210" s="76" t="s">
        <v>949</v>
      </c>
      <c r="C210" s="64">
        <v>320</v>
      </c>
      <c r="D210" s="97" t="s">
        <v>699</v>
      </c>
      <c r="E210" s="66" t="s">
        <v>959</v>
      </c>
      <c r="F210" s="94" t="s">
        <v>1028</v>
      </c>
      <c r="G210" s="94" t="s">
        <v>1021</v>
      </c>
      <c r="H210" s="67" t="s">
        <v>301</v>
      </c>
      <c r="I210" s="68" t="s">
        <v>12</v>
      </c>
      <c r="J210" s="69" t="s">
        <v>40</v>
      </c>
      <c r="K210" s="66" t="s">
        <v>698</v>
      </c>
      <c r="L210" s="54" t="s">
        <v>304</v>
      </c>
      <c r="M210" s="71">
        <v>1370.85</v>
      </c>
      <c r="N210" s="72"/>
      <c r="O210" s="71"/>
      <c r="P210" s="71"/>
      <c r="Q210" s="140">
        <v>123.38</v>
      </c>
      <c r="R210" s="71">
        <v>738.15000000000009</v>
      </c>
      <c r="S210" s="71"/>
      <c r="T210" s="71"/>
      <c r="U210" s="72"/>
      <c r="V210" s="71">
        <v>158</v>
      </c>
      <c r="W210" s="72">
        <f>47.56*8</f>
        <v>380.48</v>
      </c>
      <c r="X210" s="71"/>
      <c r="Y210" s="71">
        <v>400</v>
      </c>
      <c r="Z210" s="71">
        <v>300</v>
      </c>
      <c r="AA210" s="72">
        <v>300</v>
      </c>
      <c r="AB210" s="72">
        <f t="shared" si="62"/>
        <v>2267</v>
      </c>
      <c r="AC210" s="72">
        <f t="shared" si="63"/>
        <v>123.38</v>
      </c>
      <c r="AD210" s="72"/>
      <c r="AE210" s="72">
        <f t="shared" si="64"/>
        <v>2390.38</v>
      </c>
      <c r="AF210" s="72">
        <f t="shared" si="65"/>
        <v>27204</v>
      </c>
      <c r="AG210" s="72">
        <f t="shared" si="66"/>
        <v>1480.56</v>
      </c>
      <c r="AH210" s="72">
        <f t="shared" si="67"/>
        <v>0</v>
      </c>
      <c r="AI210" s="72">
        <f t="shared" si="68"/>
        <v>28684.560000000001</v>
      </c>
      <c r="AJ210" s="72">
        <f t="shared" si="69"/>
        <v>400</v>
      </c>
      <c r="AK210" s="72">
        <f t="shared" si="70"/>
        <v>600</v>
      </c>
      <c r="AL210" s="72"/>
      <c r="AM210" s="72">
        <f t="shared" si="71"/>
        <v>29684.560000000001</v>
      </c>
      <c r="AN210" s="72"/>
    </row>
    <row r="211" spans="1:44" s="21" customFormat="1" ht="15" customHeight="1" x14ac:dyDescent="0.2">
      <c r="A211" s="70" t="s">
        <v>298</v>
      </c>
      <c r="B211" s="76" t="s">
        <v>950</v>
      </c>
      <c r="C211" s="64">
        <v>321</v>
      </c>
      <c r="D211" s="97" t="s">
        <v>701</v>
      </c>
      <c r="E211" s="66" t="s">
        <v>959</v>
      </c>
      <c r="F211" s="94" t="s">
        <v>1028</v>
      </c>
      <c r="G211" s="94" t="s">
        <v>1021</v>
      </c>
      <c r="H211" s="67" t="s">
        <v>301</v>
      </c>
      <c r="I211" s="68" t="s">
        <v>12</v>
      </c>
      <c r="J211" s="69" t="s">
        <v>36</v>
      </c>
      <c r="K211" s="66" t="s">
        <v>700</v>
      </c>
      <c r="L211" s="54" t="s">
        <v>305</v>
      </c>
      <c r="M211" s="71">
        <v>1344.2</v>
      </c>
      <c r="N211" s="72"/>
      <c r="O211" s="71"/>
      <c r="P211" s="71"/>
      <c r="Q211" s="140">
        <v>120.98</v>
      </c>
      <c r="R211" s="71">
        <v>723.8</v>
      </c>
      <c r="S211" s="71"/>
      <c r="T211" s="71"/>
      <c r="U211" s="72"/>
      <c r="V211" s="71">
        <v>158</v>
      </c>
      <c r="W211" s="72">
        <f>47.56*8</f>
        <v>380.48</v>
      </c>
      <c r="X211" s="71"/>
      <c r="Y211" s="71">
        <v>400</v>
      </c>
      <c r="Z211" s="71">
        <v>300</v>
      </c>
      <c r="AA211" s="72">
        <v>300</v>
      </c>
      <c r="AB211" s="72">
        <f t="shared" si="62"/>
        <v>2226</v>
      </c>
      <c r="AC211" s="72">
        <f t="shared" si="63"/>
        <v>120.98</v>
      </c>
      <c r="AD211" s="72"/>
      <c r="AE211" s="72">
        <f t="shared" si="64"/>
        <v>2346.98</v>
      </c>
      <c r="AF211" s="72">
        <f t="shared" si="65"/>
        <v>26712</v>
      </c>
      <c r="AG211" s="72">
        <f t="shared" si="66"/>
        <v>1451.76</v>
      </c>
      <c r="AH211" s="72">
        <f t="shared" si="67"/>
        <v>0</v>
      </c>
      <c r="AI211" s="72">
        <f t="shared" si="68"/>
        <v>28163.759999999998</v>
      </c>
      <c r="AJ211" s="72">
        <f t="shared" si="69"/>
        <v>400</v>
      </c>
      <c r="AK211" s="72">
        <f t="shared" si="70"/>
        <v>600</v>
      </c>
      <c r="AL211" s="72"/>
      <c r="AM211" s="72">
        <f t="shared" si="71"/>
        <v>29163.759999999998</v>
      </c>
      <c r="AN211" s="72"/>
    </row>
    <row r="212" spans="1:44" s="21" customFormat="1" ht="15" customHeight="1" x14ac:dyDescent="0.2">
      <c r="A212" s="70" t="s">
        <v>298</v>
      </c>
      <c r="B212" s="78" t="s">
        <v>951</v>
      </c>
      <c r="C212" s="64">
        <v>322</v>
      </c>
      <c r="D212" s="65" t="s">
        <v>703</v>
      </c>
      <c r="E212" s="66" t="s">
        <v>959</v>
      </c>
      <c r="F212" s="94" t="s">
        <v>1028</v>
      </c>
      <c r="G212" s="94" t="s">
        <v>1021</v>
      </c>
      <c r="H212" s="67" t="s">
        <v>301</v>
      </c>
      <c r="I212" s="68" t="s">
        <v>12</v>
      </c>
      <c r="J212" s="69" t="s">
        <v>36</v>
      </c>
      <c r="K212" s="66" t="s">
        <v>702</v>
      </c>
      <c r="L212" s="54" t="s">
        <v>306</v>
      </c>
      <c r="M212" s="71">
        <v>1344.2</v>
      </c>
      <c r="N212" s="72"/>
      <c r="O212" s="71"/>
      <c r="P212" s="71"/>
      <c r="Q212" s="140">
        <v>120.98</v>
      </c>
      <c r="R212" s="71">
        <v>723.8</v>
      </c>
      <c r="S212" s="71"/>
      <c r="T212" s="71"/>
      <c r="U212" s="72"/>
      <c r="V212" s="71">
        <v>158</v>
      </c>
      <c r="W212" s="72">
        <f>47.56*8</f>
        <v>380.48</v>
      </c>
      <c r="X212" s="71"/>
      <c r="Y212" s="71">
        <v>400</v>
      </c>
      <c r="Z212" s="71">
        <v>300</v>
      </c>
      <c r="AA212" s="72">
        <v>300</v>
      </c>
      <c r="AB212" s="72">
        <f t="shared" si="62"/>
        <v>2226</v>
      </c>
      <c r="AC212" s="72">
        <f t="shared" si="63"/>
        <v>120.98</v>
      </c>
      <c r="AD212" s="72"/>
      <c r="AE212" s="72">
        <f t="shared" si="64"/>
        <v>2346.98</v>
      </c>
      <c r="AF212" s="72">
        <f t="shared" si="65"/>
        <v>26712</v>
      </c>
      <c r="AG212" s="72">
        <f t="shared" si="66"/>
        <v>1451.76</v>
      </c>
      <c r="AH212" s="72">
        <f t="shared" si="67"/>
        <v>0</v>
      </c>
      <c r="AI212" s="72">
        <f t="shared" si="68"/>
        <v>28163.759999999998</v>
      </c>
      <c r="AJ212" s="72">
        <f t="shared" si="69"/>
        <v>400</v>
      </c>
      <c r="AK212" s="72">
        <f t="shared" si="70"/>
        <v>600</v>
      </c>
      <c r="AL212" s="72"/>
      <c r="AM212" s="72">
        <f t="shared" si="71"/>
        <v>29163.759999999998</v>
      </c>
      <c r="AN212" s="72"/>
    </row>
    <row r="213" spans="1:44" s="21" customFormat="1" ht="15" customHeight="1" x14ac:dyDescent="0.2">
      <c r="A213" s="70" t="s">
        <v>298</v>
      </c>
      <c r="B213" s="76" t="s">
        <v>952</v>
      </c>
      <c r="C213" s="64">
        <v>324</v>
      </c>
      <c r="D213" s="65" t="s">
        <v>705</v>
      </c>
      <c r="E213" s="66" t="s">
        <v>959</v>
      </c>
      <c r="F213" s="93" t="s">
        <v>1028</v>
      </c>
      <c r="G213" s="93" t="s">
        <v>1027</v>
      </c>
      <c r="H213" s="67" t="s">
        <v>70</v>
      </c>
      <c r="I213" s="68" t="s">
        <v>12</v>
      </c>
      <c r="J213" s="69" t="s">
        <v>72</v>
      </c>
      <c r="K213" s="66" t="s">
        <v>704</v>
      </c>
      <c r="L213" s="54" t="s">
        <v>307</v>
      </c>
      <c r="M213" s="71">
        <v>1326.65</v>
      </c>
      <c r="N213" s="72"/>
      <c r="O213" s="71"/>
      <c r="P213" s="71"/>
      <c r="Q213" s="140">
        <v>119.4</v>
      </c>
      <c r="R213" s="71">
        <v>714.34999999999991</v>
      </c>
      <c r="S213" s="71"/>
      <c r="T213" s="71"/>
      <c r="U213" s="72"/>
      <c r="V213" s="71">
        <v>158</v>
      </c>
      <c r="W213" s="72">
        <v>330.44</v>
      </c>
      <c r="X213" s="71"/>
      <c r="Y213" s="71">
        <v>400</v>
      </c>
      <c r="Z213" s="71">
        <v>300</v>
      </c>
      <c r="AA213" s="72">
        <v>300</v>
      </c>
      <c r="AB213" s="72">
        <f t="shared" si="62"/>
        <v>2199</v>
      </c>
      <c r="AC213" s="72">
        <f t="shared" si="63"/>
        <v>119.4</v>
      </c>
      <c r="AD213" s="72"/>
      <c r="AE213" s="72">
        <f t="shared" si="64"/>
        <v>2318.4</v>
      </c>
      <c r="AF213" s="72">
        <f t="shared" si="65"/>
        <v>26388</v>
      </c>
      <c r="AG213" s="72">
        <f t="shared" si="66"/>
        <v>1432.8000000000002</v>
      </c>
      <c r="AH213" s="72">
        <f t="shared" si="67"/>
        <v>0</v>
      </c>
      <c r="AI213" s="72">
        <f t="shared" si="68"/>
        <v>27820.799999999999</v>
      </c>
      <c r="AJ213" s="72">
        <f t="shared" si="69"/>
        <v>400</v>
      </c>
      <c r="AK213" s="72">
        <f t="shared" si="70"/>
        <v>600</v>
      </c>
      <c r="AL213" s="72"/>
      <c r="AM213" s="72">
        <f t="shared" si="71"/>
        <v>28820.799999999999</v>
      </c>
      <c r="AN213" s="72"/>
    </row>
    <row r="214" spans="1:44" s="21" customFormat="1" ht="15" customHeight="1" x14ac:dyDescent="0.2">
      <c r="A214" s="70" t="s">
        <v>308</v>
      </c>
      <c r="B214" s="76" t="s">
        <v>953</v>
      </c>
      <c r="C214" s="64">
        <v>331</v>
      </c>
      <c r="D214" s="97" t="s">
        <v>707</v>
      </c>
      <c r="E214" s="66" t="s">
        <v>959</v>
      </c>
      <c r="F214" s="94" t="s">
        <v>1028</v>
      </c>
      <c r="G214" s="94" t="s">
        <v>1021</v>
      </c>
      <c r="H214" s="67" t="s">
        <v>309</v>
      </c>
      <c r="I214" s="68" t="s">
        <v>12</v>
      </c>
      <c r="J214" s="69" t="s">
        <v>28</v>
      </c>
      <c r="K214" s="66" t="s">
        <v>706</v>
      </c>
      <c r="L214" s="54" t="s">
        <v>310</v>
      </c>
      <c r="M214" s="71">
        <v>1382.55</v>
      </c>
      <c r="N214" s="72"/>
      <c r="O214" s="71"/>
      <c r="P214" s="71"/>
      <c r="Q214" s="140">
        <v>124.43</v>
      </c>
      <c r="R214" s="71">
        <v>744.45</v>
      </c>
      <c r="S214" s="71"/>
      <c r="T214" s="71"/>
      <c r="U214" s="72"/>
      <c r="V214" s="71">
        <v>158</v>
      </c>
      <c r="W214" s="72">
        <f t="shared" ref="W214" si="72">47.56*6</f>
        <v>285.36</v>
      </c>
      <c r="X214" s="71"/>
      <c r="Y214" s="71">
        <v>400</v>
      </c>
      <c r="Z214" s="71">
        <v>300</v>
      </c>
      <c r="AA214" s="72">
        <v>300</v>
      </c>
      <c r="AB214" s="72">
        <f t="shared" si="62"/>
        <v>2285</v>
      </c>
      <c r="AC214" s="72">
        <f t="shared" si="63"/>
        <v>124.43</v>
      </c>
      <c r="AD214" s="72"/>
      <c r="AE214" s="72">
        <f t="shared" si="64"/>
        <v>2409.4299999999998</v>
      </c>
      <c r="AF214" s="72">
        <f t="shared" si="65"/>
        <v>27420</v>
      </c>
      <c r="AG214" s="72">
        <f t="shared" si="66"/>
        <v>1493.16</v>
      </c>
      <c r="AH214" s="72">
        <f t="shared" si="67"/>
        <v>0</v>
      </c>
      <c r="AI214" s="72">
        <f t="shared" si="68"/>
        <v>28913.16</v>
      </c>
      <c r="AJ214" s="72">
        <f t="shared" si="69"/>
        <v>400</v>
      </c>
      <c r="AK214" s="72">
        <f t="shared" si="70"/>
        <v>600</v>
      </c>
      <c r="AL214" s="72"/>
      <c r="AM214" s="72">
        <f t="shared" si="71"/>
        <v>29913.16</v>
      </c>
      <c r="AN214" s="72"/>
    </row>
    <row r="215" spans="1:44" s="21" customFormat="1" ht="15" customHeight="1" x14ac:dyDescent="0.2">
      <c r="A215" s="70" t="s">
        <v>308</v>
      </c>
      <c r="B215" s="78" t="s">
        <v>954</v>
      </c>
      <c r="C215" s="64">
        <v>332</v>
      </c>
      <c r="D215" s="97" t="s">
        <v>709</v>
      </c>
      <c r="E215" s="66" t="s">
        <v>959</v>
      </c>
      <c r="F215" s="94" t="s">
        <v>1028</v>
      </c>
      <c r="G215" s="94" t="s">
        <v>1021</v>
      </c>
      <c r="H215" s="67" t="s">
        <v>309</v>
      </c>
      <c r="I215" s="68" t="s">
        <v>12</v>
      </c>
      <c r="J215" s="69" t="s">
        <v>25</v>
      </c>
      <c r="K215" s="66" t="s">
        <v>708</v>
      </c>
      <c r="L215" s="54" t="s">
        <v>311</v>
      </c>
      <c r="M215" s="71">
        <v>1394.25</v>
      </c>
      <c r="N215" s="72"/>
      <c r="O215" s="71"/>
      <c r="P215" s="71"/>
      <c r="Q215" s="140">
        <v>125.48</v>
      </c>
      <c r="R215" s="71">
        <v>750.75</v>
      </c>
      <c r="S215" s="71"/>
      <c r="T215" s="71"/>
      <c r="U215" s="72"/>
      <c r="V215" s="71">
        <v>158</v>
      </c>
      <c r="W215" s="72">
        <v>209.29300000000001</v>
      </c>
      <c r="X215" s="71"/>
      <c r="Y215" s="71">
        <v>400</v>
      </c>
      <c r="Z215" s="71">
        <v>300</v>
      </c>
      <c r="AA215" s="72">
        <v>300</v>
      </c>
      <c r="AB215" s="72">
        <f>+M215+N215+O215+R215+S215+T215+U215+V215</f>
        <v>2303</v>
      </c>
      <c r="AC215" s="72">
        <f t="shared" si="63"/>
        <v>125.48</v>
      </c>
      <c r="AD215" s="72"/>
      <c r="AE215" s="72">
        <f>+AB215+AC215+AD215</f>
        <v>2428.48</v>
      </c>
      <c r="AF215" s="72">
        <f t="shared" si="65"/>
        <v>27636</v>
      </c>
      <c r="AG215" s="72">
        <f t="shared" si="66"/>
        <v>1505.76</v>
      </c>
      <c r="AH215" s="72">
        <f t="shared" si="67"/>
        <v>0</v>
      </c>
      <c r="AI215" s="72">
        <f t="shared" si="68"/>
        <v>29141.759999999998</v>
      </c>
      <c r="AJ215" s="72">
        <f t="shared" si="69"/>
        <v>400</v>
      </c>
      <c r="AK215" s="72">
        <f t="shared" si="70"/>
        <v>600</v>
      </c>
      <c r="AL215" s="72"/>
      <c r="AM215" s="72">
        <f t="shared" si="71"/>
        <v>30141.759999999998</v>
      </c>
      <c r="AN215" s="72"/>
    </row>
    <row r="216" spans="1:44" s="21" customFormat="1" ht="15" customHeight="1" x14ac:dyDescent="0.2">
      <c r="A216" s="70" t="s">
        <v>308</v>
      </c>
      <c r="B216" s="76" t="s">
        <v>955</v>
      </c>
      <c r="C216" s="64">
        <v>333</v>
      </c>
      <c r="D216" s="97" t="s">
        <v>711</v>
      </c>
      <c r="E216" s="66" t="s">
        <v>959</v>
      </c>
      <c r="F216" s="94" t="s">
        <v>1018</v>
      </c>
      <c r="G216" s="94" t="s">
        <v>1019</v>
      </c>
      <c r="H216" s="67" t="s">
        <v>60</v>
      </c>
      <c r="I216" s="68" t="s">
        <v>14</v>
      </c>
      <c r="J216" s="69" t="s">
        <v>62</v>
      </c>
      <c r="K216" s="66" t="s">
        <v>710</v>
      </c>
      <c r="L216" s="54" t="s">
        <v>312</v>
      </c>
      <c r="M216" s="71">
        <v>2173.6</v>
      </c>
      <c r="N216" s="72">
        <v>260</v>
      </c>
      <c r="O216" s="71"/>
      <c r="P216" s="71"/>
      <c r="Q216" s="140">
        <v>219.02</v>
      </c>
      <c r="R216" s="71">
        <v>1170.4000000000001</v>
      </c>
      <c r="S216" s="71"/>
      <c r="T216" s="71"/>
      <c r="U216" s="72">
        <v>140</v>
      </c>
      <c r="V216" s="71"/>
      <c r="W216" s="72">
        <f>116.87*8</f>
        <v>934.96</v>
      </c>
      <c r="X216" s="71"/>
      <c r="Y216" s="71">
        <v>400</v>
      </c>
      <c r="Z216" s="71">
        <v>300</v>
      </c>
      <c r="AA216" s="72">
        <v>300</v>
      </c>
      <c r="AB216" s="72">
        <f t="shared" si="62"/>
        <v>3744</v>
      </c>
      <c r="AC216" s="72">
        <f t="shared" si="63"/>
        <v>219.02</v>
      </c>
      <c r="AD216" s="72"/>
      <c r="AE216" s="72">
        <f t="shared" si="64"/>
        <v>3963.02</v>
      </c>
      <c r="AF216" s="72">
        <f t="shared" si="65"/>
        <v>44928</v>
      </c>
      <c r="AG216" s="72">
        <f t="shared" si="66"/>
        <v>2628.2400000000002</v>
      </c>
      <c r="AH216" s="72">
        <f t="shared" si="67"/>
        <v>0</v>
      </c>
      <c r="AI216" s="72">
        <f t="shared" si="68"/>
        <v>47556.24</v>
      </c>
      <c r="AJ216" s="72">
        <f t="shared" si="69"/>
        <v>400</v>
      </c>
      <c r="AK216" s="72">
        <f t="shared" si="70"/>
        <v>600</v>
      </c>
      <c r="AL216" s="72"/>
      <c r="AM216" s="72">
        <f t="shared" si="71"/>
        <v>48556.24</v>
      </c>
      <c r="AN216" s="72"/>
    </row>
    <row r="217" spans="1:44" s="21" customFormat="1" ht="15" customHeight="1" x14ac:dyDescent="0.2">
      <c r="A217" s="70" t="s">
        <v>308</v>
      </c>
      <c r="B217" s="76" t="s">
        <v>956</v>
      </c>
      <c r="C217" s="64">
        <v>334</v>
      </c>
      <c r="D217" s="65" t="s">
        <v>615</v>
      </c>
      <c r="E217" s="66" t="s">
        <v>959</v>
      </c>
      <c r="F217" s="94" t="s">
        <v>1018</v>
      </c>
      <c r="G217" s="94" t="s">
        <v>1019</v>
      </c>
      <c r="H217" s="67" t="s">
        <v>60</v>
      </c>
      <c r="I217" s="68" t="s">
        <v>14</v>
      </c>
      <c r="J217" s="69" t="s">
        <v>62</v>
      </c>
      <c r="K217" s="66" t="s">
        <v>712</v>
      </c>
      <c r="L217" s="54" t="s">
        <v>313</v>
      </c>
      <c r="M217" s="71">
        <v>2173.6</v>
      </c>
      <c r="N217" s="72"/>
      <c r="O217" s="71"/>
      <c r="P217" s="71"/>
      <c r="Q217" s="140">
        <v>195.62</v>
      </c>
      <c r="R217" s="71">
        <v>1170.4000000000001</v>
      </c>
      <c r="S217" s="71">
        <v>450</v>
      </c>
      <c r="T217" s="71"/>
      <c r="U217" s="72"/>
      <c r="V217" s="71"/>
      <c r="W217" s="72">
        <f>116.87*8</f>
        <v>934.96</v>
      </c>
      <c r="X217" s="71"/>
      <c r="Y217" s="71">
        <v>400</v>
      </c>
      <c r="Z217" s="71">
        <v>300</v>
      </c>
      <c r="AA217" s="72">
        <v>300</v>
      </c>
      <c r="AB217" s="72">
        <f t="shared" si="62"/>
        <v>3794</v>
      </c>
      <c r="AC217" s="72">
        <f t="shared" si="63"/>
        <v>195.62</v>
      </c>
      <c r="AD217" s="72"/>
      <c r="AE217" s="72">
        <f t="shared" si="64"/>
        <v>3989.62</v>
      </c>
      <c r="AF217" s="72">
        <f t="shared" si="65"/>
        <v>45528</v>
      </c>
      <c r="AG217" s="72">
        <f t="shared" si="66"/>
        <v>2347.44</v>
      </c>
      <c r="AH217" s="72">
        <f t="shared" si="67"/>
        <v>0</v>
      </c>
      <c r="AI217" s="72">
        <f t="shared" si="68"/>
        <v>47875.44</v>
      </c>
      <c r="AJ217" s="72">
        <f t="shared" si="69"/>
        <v>400</v>
      </c>
      <c r="AK217" s="72">
        <f t="shared" si="70"/>
        <v>600</v>
      </c>
      <c r="AL217" s="72"/>
      <c r="AM217" s="72">
        <f t="shared" si="71"/>
        <v>48875.44</v>
      </c>
      <c r="AN217" s="72"/>
    </row>
    <row r="218" spans="1:44" s="21" customFormat="1" ht="15" customHeight="1" x14ac:dyDescent="0.2">
      <c r="A218" s="70" t="s">
        <v>308</v>
      </c>
      <c r="B218" s="78" t="s">
        <v>957</v>
      </c>
      <c r="C218" s="64">
        <v>335</v>
      </c>
      <c r="D218" s="65" t="s">
        <v>714</v>
      </c>
      <c r="E218" s="66" t="s">
        <v>959</v>
      </c>
      <c r="F218" s="94" t="s">
        <v>1028</v>
      </c>
      <c r="G218" s="94" t="s">
        <v>1021</v>
      </c>
      <c r="H218" s="67" t="s">
        <v>309</v>
      </c>
      <c r="I218" s="68" t="s">
        <v>12</v>
      </c>
      <c r="J218" s="69" t="s">
        <v>25</v>
      </c>
      <c r="K218" s="66" t="s">
        <v>713</v>
      </c>
      <c r="L218" s="54" t="s">
        <v>314</v>
      </c>
      <c r="M218" s="71">
        <v>1394.25</v>
      </c>
      <c r="N218" s="72"/>
      <c r="O218" s="71"/>
      <c r="P218" s="71"/>
      <c r="Q218" s="140">
        <v>125.48</v>
      </c>
      <c r="R218" s="71">
        <v>750.75</v>
      </c>
      <c r="S218" s="71"/>
      <c r="T218" s="71"/>
      <c r="U218" s="72"/>
      <c r="V218" s="71">
        <v>158</v>
      </c>
      <c r="W218" s="72">
        <f>47.56*8</f>
        <v>380.48</v>
      </c>
      <c r="X218" s="71"/>
      <c r="Y218" s="71">
        <v>400</v>
      </c>
      <c r="Z218" s="71">
        <v>300</v>
      </c>
      <c r="AA218" s="72">
        <v>300</v>
      </c>
      <c r="AB218" s="72">
        <f t="shared" si="62"/>
        <v>2303</v>
      </c>
      <c r="AC218" s="72">
        <f t="shared" si="63"/>
        <v>125.48</v>
      </c>
      <c r="AD218" s="72"/>
      <c r="AE218" s="72">
        <f t="shared" si="64"/>
        <v>2428.48</v>
      </c>
      <c r="AF218" s="72">
        <f t="shared" si="65"/>
        <v>27636</v>
      </c>
      <c r="AG218" s="72">
        <f t="shared" si="66"/>
        <v>1505.76</v>
      </c>
      <c r="AH218" s="72">
        <f t="shared" si="67"/>
        <v>0</v>
      </c>
      <c r="AI218" s="72">
        <f t="shared" si="68"/>
        <v>29141.759999999998</v>
      </c>
      <c r="AJ218" s="72">
        <f t="shared" si="69"/>
        <v>400</v>
      </c>
      <c r="AK218" s="72">
        <f t="shared" si="70"/>
        <v>600</v>
      </c>
      <c r="AL218" s="72"/>
      <c r="AM218" s="72">
        <f t="shared" si="71"/>
        <v>30141.759999999998</v>
      </c>
      <c r="AN218" s="72"/>
    </row>
    <row r="219" spans="1:44" s="21" customFormat="1" ht="15" customHeight="1" x14ac:dyDescent="0.2">
      <c r="A219" s="70" t="s">
        <v>308</v>
      </c>
      <c r="B219" s="76" t="s">
        <v>958</v>
      </c>
      <c r="C219" s="64">
        <v>336</v>
      </c>
      <c r="D219" s="97" t="s">
        <v>716</v>
      </c>
      <c r="E219" s="66" t="s">
        <v>959</v>
      </c>
      <c r="F219" s="94" t="s">
        <v>1018</v>
      </c>
      <c r="G219" s="94" t="s">
        <v>1019</v>
      </c>
      <c r="H219" s="67" t="s">
        <v>60</v>
      </c>
      <c r="I219" s="68" t="s">
        <v>14</v>
      </c>
      <c r="J219" s="69" t="s">
        <v>62</v>
      </c>
      <c r="K219" s="66" t="s">
        <v>715</v>
      </c>
      <c r="L219" s="54" t="s">
        <v>315</v>
      </c>
      <c r="M219" s="71">
        <v>2173.6</v>
      </c>
      <c r="N219" s="72"/>
      <c r="O219" s="71"/>
      <c r="P219" s="71"/>
      <c r="Q219" s="140">
        <v>195.62</v>
      </c>
      <c r="R219" s="71">
        <v>1170.4000000000001</v>
      </c>
      <c r="S219" s="71">
        <v>450</v>
      </c>
      <c r="T219" s="71"/>
      <c r="U219" s="72"/>
      <c r="V219" s="71"/>
      <c r="W219" s="72">
        <f>116.87*8</f>
        <v>934.96</v>
      </c>
      <c r="X219" s="71"/>
      <c r="Y219" s="71">
        <v>400</v>
      </c>
      <c r="Z219" s="71">
        <v>300</v>
      </c>
      <c r="AA219" s="72">
        <v>300</v>
      </c>
      <c r="AB219" s="72">
        <f t="shared" si="62"/>
        <v>3794</v>
      </c>
      <c r="AC219" s="72">
        <f t="shared" si="63"/>
        <v>195.62</v>
      </c>
      <c r="AD219" s="72"/>
      <c r="AE219" s="72">
        <f t="shared" si="64"/>
        <v>3989.62</v>
      </c>
      <c r="AF219" s="72">
        <f t="shared" si="65"/>
        <v>45528</v>
      </c>
      <c r="AG219" s="72">
        <f t="shared" si="66"/>
        <v>2347.44</v>
      </c>
      <c r="AH219" s="72">
        <f t="shared" si="67"/>
        <v>0</v>
      </c>
      <c r="AI219" s="72">
        <f t="shared" si="68"/>
        <v>47875.44</v>
      </c>
      <c r="AJ219" s="72">
        <f t="shared" si="69"/>
        <v>400</v>
      </c>
      <c r="AK219" s="72">
        <f t="shared" si="70"/>
        <v>600</v>
      </c>
      <c r="AL219" s="72"/>
      <c r="AM219" s="72">
        <f t="shared" si="71"/>
        <v>48875.44</v>
      </c>
      <c r="AN219" s="72"/>
    </row>
    <row r="220" spans="1:44" s="21" customFormat="1" ht="15" customHeight="1" x14ac:dyDescent="0.2">
      <c r="A220" s="100" t="s">
        <v>308</v>
      </c>
      <c r="B220" s="101" t="s">
        <v>966</v>
      </c>
      <c r="C220" s="102">
        <v>337</v>
      </c>
      <c r="D220" s="103" t="s">
        <v>718</v>
      </c>
      <c r="E220" s="104" t="s">
        <v>959</v>
      </c>
      <c r="F220" s="105" t="s">
        <v>1028</v>
      </c>
      <c r="G220" s="105" t="s">
        <v>1021</v>
      </c>
      <c r="H220" s="106" t="s">
        <v>67</v>
      </c>
      <c r="I220" s="107" t="s">
        <v>12</v>
      </c>
      <c r="J220" s="108" t="s">
        <v>25</v>
      </c>
      <c r="K220" s="104" t="s">
        <v>717</v>
      </c>
      <c r="L220" s="109" t="s">
        <v>316</v>
      </c>
      <c r="M220" s="71">
        <v>1394.25</v>
      </c>
      <c r="N220" s="72"/>
      <c r="O220" s="71"/>
      <c r="P220" s="71"/>
      <c r="Q220" s="140">
        <v>125.48</v>
      </c>
      <c r="R220" s="71">
        <v>750.75</v>
      </c>
      <c r="S220" s="71"/>
      <c r="T220" s="71"/>
      <c r="U220" s="72"/>
      <c r="V220" s="71">
        <v>158</v>
      </c>
      <c r="W220" s="72">
        <v>374.26</v>
      </c>
      <c r="X220" s="71"/>
      <c r="Y220" s="71">
        <v>400</v>
      </c>
      <c r="Z220" s="71">
        <v>300</v>
      </c>
      <c r="AA220" s="110">
        <v>300</v>
      </c>
      <c r="AB220" s="110">
        <f>+M220+N220+O220+R220+S220+T220+U220+V220</f>
        <v>2303</v>
      </c>
      <c r="AC220" s="110">
        <f t="shared" si="63"/>
        <v>125.48</v>
      </c>
      <c r="AD220" s="110"/>
      <c r="AE220" s="110">
        <f t="shared" si="64"/>
        <v>2428.48</v>
      </c>
      <c r="AF220" s="110">
        <f>+AB220*12</f>
        <v>27636</v>
      </c>
      <c r="AG220" s="110">
        <f t="shared" si="66"/>
        <v>1505.76</v>
      </c>
      <c r="AH220" s="110">
        <f t="shared" si="67"/>
        <v>0</v>
      </c>
      <c r="AI220" s="110">
        <f t="shared" si="68"/>
        <v>29141.759999999998</v>
      </c>
      <c r="AJ220" s="110">
        <f t="shared" si="69"/>
        <v>400</v>
      </c>
      <c r="AK220" s="110">
        <f t="shared" si="70"/>
        <v>600</v>
      </c>
      <c r="AL220" s="110"/>
      <c r="AM220" s="110">
        <f>+AI220+AJ220+AK220</f>
        <v>30141.759999999998</v>
      </c>
      <c r="AN220" s="72"/>
    </row>
    <row r="221" spans="1:44" s="11" customFormat="1" ht="15" customHeight="1" x14ac:dyDescent="0.2">
      <c r="A221" s="80" t="s">
        <v>1034</v>
      </c>
      <c r="B221" s="73">
        <v>206</v>
      </c>
      <c r="C221" s="59"/>
      <c r="D221" s="59"/>
      <c r="E221" s="59"/>
      <c r="F221" s="59"/>
      <c r="G221" s="59"/>
      <c r="H221" s="59"/>
      <c r="I221" s="59"/>
      <c r="J221" s="59"/>
      <c r="K221" s="59"/>
      <c r="L221" s="60"/>
      <c r="M221" s="79">
        <f t="shared" ref="M221:AL221" si="73">SUM(M15:M220)</f>
        <v>396704.74999999971</v>
      </c>
      <c r="N221" s="79">
        <f t="shared" si="73"/>
        <v>6240</v>
      </c>
      <c r="O221" s="79">
        <f t="shared" si="73"/>
        <v>7732.5700000000006</v>
      </c>
      <c r="P221" s="79">
        <f t="shared" si="73"/>
        <v>4453.4900000000007</v>
      </c>
      <c r="Q221" s="79">
        <f t="shared" si="73"/>
        <v>37352.93</v>
      </c>
      <c r="R221" s="79">
        <f t="shared" si="73"/>
        <v>213610.24999999977</v>
      </c>
      <c r="S221" s="79">
        <f t="shared" si="73"/>
        <v>28350</v>
      </c>
      <c r="T221" s="27">
        <f t="shared" si="73"/>
        <v>8100</v>
      </c>
      <c r="U221" s="27">
        <f t="shared" si="73"/>
        <v>3360</v>
      </c>
      <c r="V221" s="27">
        <f t="shared" si="73"/>
        <v>15168</v>
      </c>
      <c r="W221" s="27">
        <f>SUM(W15:W220)</f>
        <v>103718.49300000005</v>
      </c>
      <c r="X221" s="27">
        <f t="shared" si="73"/>
        <v>16770</v>
      </c>
      <c r="Y221" s="27">
        <f t="shared" si="73"/>
        <v>82400</v>
      </c>
      <c r="Z221" s="27">
        <f t="shared" si="73"/>
        <v>61800</v>
      </c>
      <c r="AA221" s="27">
        <f t="shared" si="73"/>
        <v>61800</v>
      </c>
      <c r="AB221" s="27">
        <f t="shared" si="73"/>
        <v>683719.06</v>
      </c>
      <c r="AC221" s="27">
        <f t="shared" si="73"/>
        <v>37352.93</v>
      </c>
      <c r="AD221" s="27">
        <f t="shared" si="73"/>
        <v>16770</v>
      </c>
      <c r="AE221" s="27">
        <f t="shared" si="73"/>
        <v>737841.98999999976</v>
      </c>
      <c r="AF221" s="27">
        <f t="shared" si="73"/>
        <v>8204628.7199999997</v>
      </c>
      <c r="AG221" s="27">
        <f t="shared" si="73"/>
        <v>448235.16000000009</v>
      </c>
      <c r="AH221" s="27">
        <f t="shared" si="73"/>
        <v>201240</v>
      </c>
      <c r="AI221" s="27">
        <f t="shared" si="73"/>
        <v>8854103.8800000027</v>
      </c>
      <c r="AJ221" s="27">
        <f t="shared" si="73"/>
        <v>82400</v>
      </c>
      <c r="AK221" s="27">
        <f t="shared" si="73"/>
        <v>123600</v>
      </c>
      <c r="AL221" s="27">
        <f t="shared" si="73"/>
        <v>0</v>
      </c>
      <c r="AM221" s="27">
        <f>SUM(AM15:AM220)</f>
        <v>9060103.8800000045</v>
      </c>
      <c r="AN221" s="28"/>
      <c r="AO221" s="139"/>
      <c r="AP221" s="139"/>
    </row>
    <row r="222" spans="1:44" s="11" customFormat="1" ht="15" customHeight="1" x14ac:dyDescent="0.2">
      <c r="A222" s="55" t="s">
        <v>968</v>
      </c>
      <c r="B222" s="12"/>
      <c r="C222" s="12"/>
      <c r="D222" s="12"/>
      <c r="E222" s="13"/>
      <c r="F222" s="13"/>
      <c r="G222" s="13"/>
      <c r="I222" s="15"/>
      <c r="J222" s="15"/>
      <c r="K222" s="13"/>
      <c r="L222" s="13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63">
        <f>+W221</f>
        <v>103718.49300000005</v>
      </c>
      <c r="X222" s="16"/>
      <c r="Y222" s="16"/>
      <c r="Z222" s="112"/>
      <c r="AA222" s="1"/>
      <c r="AB222" s="63"/>
      <c r="AF222" s="63">
        <f>+W222*12</f>
        <v>1244621.9160000007</v>
      </c>
      <c r="AM222" s="63">
        <f>+AF222</f>
        <v>1244621.9160000007</v>
      </c>
      <c r="AN222" s="17"/>
      <c r="AO222" s="139"/>
      <c r="AP222" s="139"/>
      <c r="AQ222" s="139"/>
      <c r="AR222" s="139"/>
    </row>
    <row r="223" spans="1:44" s="11" customFormat="1" ht="15" customHeight="1" x14ac:dyDescent="0.2">
      <c r="A223" s="80" t="s">
        <v>1038</v>
      </c>
      <c r="B223" s="73">
        <v>206</v>
      </c>
      <c r="C223" s="59"/>
      <c r="D223" s="59"/>
      <c r="E223" s="59"/>
      <c r="F223" s="59"/>
      <c r="G223" s="59"/>
      <c r="H223" s="59"/>
      <c r="I223" s="59"/>
      <c r="J223" s="59"/>
      <c r="K223" s="59"/>
      <c r="L223" s="60"/>
      <c r="M223" s="81">
        <f t="shared" ref="M223:V223" si="74">+M222+M221</f>
        <v>396704.74999999971</v>
      </c>
      <c r="N223" s="81">
        <f t="shared" si="74"/>
        <v>6240</v>
      </c>
      <c r="O223" s="81">
        <f t="shared" si="74"/>
        <v>7732.5700000000006</v>
      </c>
      <c r="P223" s="81">
        <f t="shared" si="74"/>
        <v>4453.4900000000007</v>
      </c>
      <c r="Q223" s="81">
        <f t="shared" si="74"/>
        <v>37352.93</v>
      </c>
      <c r="R223" s="81">
        <f t="shared" si="74"/>
        <v>213610.24999999977</v>
      </c>
      <c r="S223" s="81">
        <f t="shared" si="74"/>
        <v>28350</v>
      </c>
      <c r="T223" s="81">
        <f t="shared" si="74"/>
        <v>8100</v>
      </c>
      <c r="U223" s="81">
        <f t="shared" si="74"/>
        <v>3360</v>
      </c>
      <c r="V223" s="81">
        <f t="shared" si="74"/>
        <v>15168</v>
      </c>
      <c r="W223" s="81">
        <f>+W221</f>
        <v>103718.49300000005</v>
      </c>
      <c r="X223" s="81">
        <f t="shared" ref="X223:AH223" si="75">+X222+X221</f>
        <v>16770</v>
      </c>
      <c r="Y223" s="81">
        <f t="shared" si="75"/>
        <v>82400</v>
      </c>
      <c r="Z223" s="81">
        <f t="shared" si="75"/>
        <v>61800</v>
      </c>
      <c r="AA223" s="81">
        <f t="shared" si="75"/>
        <v>61800</v>
      </c>
      <c r="AB223" s="81">
        <f t="shared" si="75"/>
        <v>683719.06</v>
      </c>
      <c r="AC223" s="81">
        <f t="shared" si="75"/>
        <v>37352.93</v>
      </c>
      <c r="AD223" s="81">
        <f t="shared" si="75"/>
        <v>16770</v>
      </c>
      <c r="AE223" s="81">
        <f t="shared" si="75"/>
        <v>737841.98999999976</v>
      </c>
      <c r="AF223" s="81">
        <f>+AF222+AF221</f>
        <v>9449250.6359999999</v>
      </c>
      <c r="AG223" s="81">
        <f t="shared" si="75"/>
        <v>448235.16000000009</v>
      </c>
      <c r="AH223" s="81">
        <f t="shared" si="75"/>
        <v>201240</v>
      </c>
      <c r="AI223" s="81">
        <f>+AF223+AG223+AH223</f>
        <v>10098725.796</v>
      </c>
      <c r="AJ223" s="81">
        <f>+AJ222+AJ221</f>
        <v>82400</v>
      </c>
      <c r="AK223" s="81">
        <f>+AK222+AK221</f>
        <v>123600</v>
      </c>
      <c r="AL223" s="81">
        <f>+AL222+AL221</f>
        <v>0</v>
      </c>
      <c r="AM223" s="81">
        <f>+AM222+AM221</f>
        <v>10304725.796000006</v>
      </c>
      <c r="AN223" s="25"/>
      <c r="AO223" s="139"/>
      <c r="AP223" s="139"/>
    </row>
    <row r="224" spans="1:44" s="9" customFormat="1" ht="15" customHeight="1" x14ac:dyDescent="0.2">
      <c r="A224" s="22" t="s">
        <v>1035</v>
      </c>
      <c r="B224" s="23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2"/>
      <c r="X224" s="24"/>
      <c r="Y224" s="24"/>
      <c r="Z224" s="24"/>
      <c r="AA224" s="111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4"/>
      <c r="AO224" s="143"/>
      <c r="AP224" s="143"/>
    </row>
    <row r="225" spans="1:42" ht="15" customHeight="1" x14ac:dyDescent="0.2">
      <c r="A225" s="125" t="s">
        <v>209</v>
      </c>
      <c r="B225" s="6">
        <v>1</v>
      </c>
      <c r="C225" s="5"/>
      <c r="D225" s="5"/>
      <c r="E225" s="66" t="s">
        <v>959</v>
      </c>
      <c r="F225" s="99" t="s">
        <v>1018</v>
      </c>
      <c r="G225" s="99" t="s">
        <v>1019</v>
      </c>
      <c r="H225" s="126" t="s">
        <v>74</v>
      </c>
      <c r="I225" s="3" t="s">
        <v>14</v>
      </c>
      <c r="J225" s="4" t="s">
        <v>76</v>
      </c>
      <c r="K225" s="136" t="s">
        <v>731</v>
      </c>
      <c r="L225" s="126" t="s">
        <v>730</v>
      </c>
      <c r="M225" s="5"/>
      <c r="N225" s="5"/>
      <c r="O225" s="6"/>
      <c r="P225" s="6"/>
      <c r="Q225" s="5"/>
      <c r="R225" s="5"/>
      <c r="S225" s="137">
        <v>900</v>
      </c>
      <c r="T225" s="5"/>
      <c r="U225" s="5"/>
      <c r="V225" s="5"/>
      <c r="W225" s="7">
        <f>117.3*5</f>
        <v>586.5</v>
      </c>
      <c r="X225" s="5"/>
      <c r="Y225" s="7"/>
      <c r="Z225" s="5"/>
      <c r="AA225" s="5"/>
      <c r="AB225" s="72">
        <f t="shared" ref="AB225:AB229" si="76">+M225+N225+O225+R225+S225+T225+U225+V225</f>
        <v>900</v>
      </c>
      <c r="AC225" s="72"/>
      <c r="AD225" s="72"/>
      <c r="AE225" s="72">
        <f>+AB225+AC225+AD225</f>
        <v>900</v>
      </c>
      <c r="AF225" s="72">
        <f>+AB225*12</f>
        <v>10800</v>
      </c>
      <c r="AG225" s="72"/>
      <c r="AH225" s="72"/>
      <c r="AI225" s="72">
        <f t="shared" ref="AI225:AI229" si="77">+AF225+AG225+AH225</f>
        <v>10800</v>
      </c>
      <c r="AJ225" s="72"/>
      <c r="AK225" s="72"/>
      <c r="AL225" s="72"/>
      <c r="AM225" s="72">
        <f t="shared" ref="AM225:AM239" si="78">+AI225+AJ225+AK225</f>
        <v>10800</v>
      </c>
      <c r="AN225" s="57"/>
      <c r="AO225" s="63"/>
      <c r="AP225" s="63"/>
    </row>
    <row r="226" spans="1:42" ht="15" customHeight="1" x14ac:dyDescent="0.2">
      <c r="A226" s="125" t="s">
        <v>209</v>
      </c>
      <c r="B226" s="6">
        <v>2</v>
      </c>
      <c r="C226" s="5"/>
      <c r="D226" s="5"/>
      <c r="E226" s="66" t="s">
        <v>959</v>
      </c>
      <c r="F226" s="99" t="s">
        <v>1018</v>
      </c>
      <c r="G226" s="99" t="s">
        <v>1019</v>
      </c>
      <c r="H226" s="126" t="s">
        <v>74</v>
      </c>
      <c r="I226" s="3" t="s">
        <v>14</v>
      </c>
      <c r="J226" s="4" t="s">
        <v>76</v>
      </c>
      <c r="K226" s="136" t="s">
        <v>733</v>
      </c>
      <c r="L226" s="126" t="s">
        <v>732</v>
      </c>
      <c r="M226" s="5"/>
      <c r="N226" s="5"/>
      <c r="O226" s="6"/>
      <c r="P226" s="6"/>
      <c r="Q226" s="5"/>
      <c r="R226" s="5"/>
      <c r="S226" s="137">
        <v>900</v>
      </c>
      <c r="T226" s="5"/>
      <c r="U226" s="5"/>
      <c r="V226" s="5"/>
      <c r="W226" s="7">
        <f>117.3*5</f>
        <v>586.5</v>
      </c>
      <c r="X226" s="5"/>
      <c r="Y226" s="5"/>
      <c r="Z226" s="5"/>
      <c r="AA226" s="5"/>
      <c r="AB226" s="72">
        <f t="shared" si="76"/>
        <v>900</v>
      </c>
      <c r="AC226" s="72"/>
      <c r="AD226" s="72"/>
      <c r="AE226" s="72">
        <f t="shared" ref="AE226:AE229" si="79">+AB226+AC226+AD226</f>
        <v>900</v>
      </c>
      <c r="AF226" s="72">
        <f t="shared" ref="AF226:AF229" si="80">+AB226*12</f>
        <v>10800</v>
      </c>
      <c r="AG226" s="72"/>
      <c r="AH226" s="72"/>
      <c r="AI226" s="72">
        <f t="shared" si="77"/>
        <v>10800</v>
      </c>
      <c r="AJ226" s="72"/>
      <c r="AK226" s="72"/>
      <c r="AL226" s="72"/>
      <c r="AM226" s="72">
        <f t="shared" si="78"/>
        <v>10800</v>
      </c>
      <c r="AN226" s="57"/>
      <c r="AP226" s="63"/>
    </row>
    <row r="227" spans="1:42" ht="15" customHeight="1" x14ac:dyDescent="0.2">
      <c r="A227" s="125" t="s">
        <v>209</v>
      </c>
      <c r="B227" s="6">
        <v>3</v>
      </c>
      <c r="C227" s="5"/>
      <c r="D227" s="5"/>
      <c r="E227" s="66" t="s">
        <v>959</v>
      </c>
      <c r="F227" s="99" t="s">
        <v>1018</v>
      </c>
      <c r="G227" s="99" t="s">
        <v>1019</v>
      </c>
      <c r="H227" s="126" t="s">
        <v>74</v>
      </c>
      <c r="I227" s="3" t="s">
        <v>14</v>
      </c>
      <c r="J227" s="4" t="s">
        <v>76</v>
      </c>
      <c r="K227" s="136" t="s">
        <v>735</v>
      </c>
      <c r="L227" s="126" t="s">
        <v>734</v>
      </c>
      <c r="M227" s="5"/>
      <c r="N227" s="5"/>
      <c r="O227" s="6"/>
      <c r="P227" s="6"/>
      <c r="Q227" s="5"/>
      <c r="R227" s="5"/>
      <c r="S227" s="137">
        <v>900</v>
      </c>
      <c r="T227" s="5"/>
      <c r="U227" s="5"/>
      <c r="V227" s="5"/>
      <c r="W227" s="7">
        <f>117.3*5</f>
        <v>586.5</v>
      </c>
      <c r="X227" s="5"/>
      <c r="Y227" s="5"/>
      <c r="Z227" s="5"/>
      <c r="AA227" s="5"/>
      <c r="AB227" s="72">
        <f t="shared" si="76"/>
        <v>900</v>
      </c>
      <c r="AC227" s="72"/>
      <c r="AD227" s="72"/>
      <c r="AE227" s="72">
        <f t="shared" si="79"/>
        <v>900</v>
      </c>
      <c r="AF227" s="72">
        <f t="shared" si="80"/>
        <v>10800</v>
      </c>
      <c r="AG227" s="72"/>
      <c r="AH227" s="72"/>
      <c r="AI227" s="72">
        <f t="shared" si="77"/>
        <v>10800</v>
      </c>
      <c r="AJ227" s="72"/>
      <c r="AK227" s="72"/>
      <c r="AL227" s="72"/>
      <c r="AM227" s="72">
        <f t="shared" si="78"/>
        <v>10800</v>
      </c>
      <c r="AN227" s="57"/>
    </row>
    <row r="228" spans="1:42" ht="15" customHeight="1" x14ac:dyDescent="0.2">
      <c r="A228" s="125" t="s">
        <v>209</v>
      </c>
      <c r="B228" s="6">
        <v>4</v>
      </c>
      <c r="C228" s="5"/>
      <c r="D228" s="5"/>
      <c r="E228" s="66" t="s">
        <v>959</v>
      </c>
      <c r="F228" s="99" t="s">
        <v>1018</v>
      </c>
      <c r="G228" s="99" t="s">
        <v>1019</v>
      </c>
      <c r="H228" s="126" t="s">
        <v>74</v>
      </c>
      <c r="I228" s="3" t="s">
        <v>14</v>
      </c>
      <c r="J228" s="4" t="s">
        <v>76</v>
      </c>
      <c r="K228" s="136" t="s">
        <v>741</v>
      </c>
      <c r="L228" s="126" t="s">
        <v>740</v>
      </c>
      <c r="M228" s="5"/>
      <c r="N228" s="5"/>
      <c r="O228" s="6"/>
      <c r="P228" s="6"/>
      <c r="Q228" s="5"/>
      <c r="R228" s="5"/>
      <c r="S228" s="137">
        <v>900</v>
      </c>
      <c r="T228" s="5"/>
      <c r="U228" s="5"/>
      <c r="V228" s="5"/>
      <c r="W228" s="7">
        <f>117.3*5</f>
        <v>586.5</v>
      </c>
      <c r="X228" s="5"/>
      <c r="Y228" s="5"/>
      <c r="Z228" s="5"/>
      <c r="AA228" s="5"/>
      <c r="AB228" s="72">
        <f t="shared" si="76"/>
        <v>900</v>
      </c>
      <c r="AC228" s="72"/>
      <c r="AD228" s="72"/>
      <c r="AE228" s="72">
        <f t="shared" si="79"/>
        <v>900</v>
      </c>
      <c r="AF228" s="72">
        <f t="shared" si="80"/>
        <v>10800</v>
      </c>
      <c r="AG228" s="72"/>
      <c r="AH228" s="72"/>
      <c r="AI228" s="72">
        <f t="shared" si="77"/>
        <v>10800</v>
      </c>
      <c r="AJ228" s="72"/>
      <c r="AK228" s="72"/>
      <c r="AL228" s="72"/>
      <c r="AM228" s="72">
        <f t="shared" si="78"/>
        <v>10800</v>
      </c>
      <c r="AN228" s="57"/>
    </row>
    <row r="229" spans="1:42" ht="15" customHeight="1" x14ac:dyDescent="0.2">
      <c r="A229" s="125" t="s">
        <v>209</v>
      </c>
      <c r="B229" s="6">
        <v>5</v>
      </c>
      <c r="C229" s="5"/>
      <c r="D229" s="5"/>
      <c r="E229" s="66" t="s">
        <v>959</v>
      </c>
      <c r="F229" s="99" t="s">
        <v>1018</v>
      </c>
      <c r="G229" s="99" t="s">
        <v>1019</v>
      </c>
      <c r="H229" s="126" t="s">
        <v>74</v>
      </c>
      <c r="I229" s="3" t="s">
        <v>14</v>
      </c>
      <c r="J229" s="4" t="s">
        <v>76</v>
      </c>
      <c r="K229" s="136" t="s">
        <v>745</v>
      </c>
      <c r="L229" s="126" t="s">
        <v>744</v>
      </c>
      <c r="M229" s="5"/>
      <c r="N229" s="5"/>
      <c r="O229" s="6"/>
      <c r="P229" s="6"/>
      <c r="Q229" s="5"/>
      <c r="R229" s="5"/>
      <c r="S229" s="137">
        <v>900</v>
      </c>
      <c r="T229" s="5"/>
      <c r="U229" s="5"/>
      <c r="V229" s="5"/>
      <c r="W229" s="7">
        <f>117.3*5</f>
        <v>586.5</v>
      </c>
      <c r="X229" s="5"/>
      <c r="Y229" s="5"/>
      <c r="Z229" s="5"/>
      <c r="AA229" s="5"/>
      <c r="AB229" s="72">
        <f t="shared" si="76"/>
        <v>900</v>
      </c>
      <c r="AC229" s="72"/>
      <c r="AD229" s="72"/>
      <c r="AE229" s="72">
        <f t="shared" si="79"/>
        <v>900</v>
      </c>
      <c r="AF229" s="72">
        <f t="shared" si="80"/>
        <v>10800</v>
      </c>
      <c r="AG229" s="72"/>
      <c r="AH229" s="72"/>
      <c r="AI229" s="72">
        <f t="shared" si="77"/>
        <v>10800</v>
      </c>
      <c r="AJ229" s="72"/>
      <c r="AK229" s="72"/>
      <c r="AL229" s="72"/>
      <c r="AM229" s="72">
        <f t="shared" si="78"/>
        <v>10800</v>
      </c>
      <c r="AN229" s="57"/>
    </row>
    <row r="230" spans="1:42" ht="15" customHeight="1" x14ac:dyDescent="0.2">
      <c r="A230" s="125" t="s">
        <v>209</v>
      </c>
      <c r="B230" s="6">
        <v>6</v>
      </c>
      <c r="C230" s="5"/>
      <c r="D230" s="5"/>
      <c r="E230" s="66" t="s">
        <v>959</v>
      </c>
      <c r="F230" s="99" t="s">
        <v>1018</v>
      </c>
      <c r="G230" s="99" t="s">
        <v>1019</v>
      </c>
      <c r="H230" s="126" t="s">
        <v>365</v>
      </c>
      <c r="I230" s="3" t="s">
        <v>14</v>
      </c>
      <c r="J230" s="4" t="s">
        <v>62</v>
      </c>
      <c r="K230" s="136" t="s">
        <v>727</v>
      </c>
      <c r="L230" s="126" t="s">
        <v>726</v>
      </c>
      <c r="M230" s="5"/>
      <c r="N230" s="5"/>
      <c r="O230" s="6"/>
      <c r="P230" s="6"/>
      <c r="Q230" s="5"/>
      <c r="R230" s="5"/>
      <c r="S230" s="7"/>
      <c r="T230" s="5"/>
      <c r="U230" s="5"/>
      <c r="V230" s="5"/>
      <c r="W230" s="7">
        <f>116.87*5</f>
        <v>584.35</v>
      </c>
      <c r="X230" s="5"/>
      <c r="Y230" s="5"/>
      <c r="Z230" s="5"/>
      <c r="AA230" s="5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57"/>
    </row>
    <row r="231" spans="1:42" ht="15" customHeight="1" x14ac:dyDescent="0.2">
      <c r="A231" s="125" t="s">
        <v>209</v>
      </c>
      <c r="B231" s="6">
        <v>7</v>
      </c>
      <c r="C231" s="5"/>
      <c r="D231" s="5"/>
      <c r="E231" s="66" t="s">
        <v>959</v>
      </c>
      <c r="F231" s="99" t="s">
        <v>1018</v>
      </c>
      <c r="G231" s="99" t="s">
        <v>1019</v>
      </c>
      <c r="H231" s="126" t="s">
        <v>74</v>
      </c>
      <c r="I231" s="3" t="s">
        <v>14</v>
      </c>
      <c r="J231" s="4" t="s">
        <v>76</v>
      </c>
      <c r="K231" s="136" t="s">
        <v>729</v>
      </c>
      <c r="L231" s="126" t="s">
        <v>728</v>
      </c>
      <c r="M231" s="5"/>
      <c r="N231" s="5"/>
      <c r="O231" s="6"/>
      <c r="P231" s="6"/>
      <c r="Q231" s="5"/>
      <c r="R231" s="5"/>
      <c r="S231" s="7"/>
      <c r="T231" s="5"/>
      <c r="U231" s="5"/>
      <c r="V231" s="5"/>
      <c r="W231" s="7">
        <f>117.3*5</f>
        <v>586.5</v>
      </c>
      <c r="X231" s="5"/>
      <c r="Y231" s="5"/>
      <c r="Z231" s="5"/>
      <c r="AA231" s="5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57"/>
    </row>
    <row r="232" spans="1:42" ht="15" customHeight="1" x14ac:dyDescent="0.2">
      <c r="A232" s="125" t="s">
        <v>209</v>
      </c>
      <c r="B232" s="6">
        <v>8</v>
      </c>
      <c r="C232" s="5"/>
      <c r="D232" s="5"/>
      <c r="E232" s="66" t="s">
        <v>959</v>
      </c>
      <c r="F232" s="94" t="s">
        <v>1028</v>
      </c>
      <c r="G232" s="94" t="s">
        <v>1021</v>
      </c>
      <c r="H232" s="126" t="s">
        <v>368</v>
      </c>
      <c r="I232" s="3" t="s">
        <v>12</v>
      </c>
      <c r="J232" s="127" t="s">
        <v>40</v>
      </c>
      <c r="K232" s="136" t="s">
        <v>737</v>
      </c>
      <c r="L232" s="126" t="s">
        <v>736</v>
      </c>
      <c r="M232" s="5"/>
      <c r="N232" s="5"/>
      <c r="O232" s="6"/>
      <c r="P232" s="6"/>
      <c r="Q232" s="5"/>
      <c r="R232" s="5"/>
      <c r="S232" s="7"/>
      <c r="T232" s="5"/>
      <c r="U232" s="5"/>
      <c r="V232" s="5"/>
      <c r="W232" s="7">
        <f>47.56*5</f>
        <v>237.8</v>
      </c>
      <c r="X232" s="5"/>
      <c r="Y232" s="5"/>
      <c r="Z232" s="5"/>
      <c r="AA232" s="5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57"/>
    </row>
    <row r="233" spans="1:42" ht="15" customHeight="1" x14ac:dyDescent="0.2">
      <c r="A233" s="125" t="s">
        <v>209</v>
      </c>
      <c r="B233" s="6">
        <v>9</v>
      </c>
      <c r="C233" s="5"/>
      <c r="D233" s="5"/>
      <c r="E233" s="66" t="s">
        <v>959</v>
      </c>
      <c r="F233" s="99" t="s">
        <v>1018</v>
      </c>
      <c r="G233" s="99" t="s">
        <v>1019</v>
      </c>
      <c r="H233" s="126" t="s">
        <v>74</v>
      </c>
      <c r="I233" s="3" t="s">
        <v>14</v>
      </c>
      <c r="J233" s="4" t="s">
        <v>76</v>
      </c>
      <c r="K233" s="136" t="s">
        <v>739</v>
      </c>
      <c r="L233" s="126" t="s">
        <v>738</v>
      </c>
      <c r="M233" s="5"/>
      <c r="N233" s="5"/>
      <c r="O233" s="6"/>
      <c r="P233" s="6"/>
      <c r="Q233" s="5"/>
      <c r="R233" s="5"/>
      <c r="S233" s="7"/>
      <c r="T233" s="5"/>
      <c r="U233" s="5"/>
      <c r="V233" s="5"/>
      <c r="W233" s="7">
        <f>117.3*5</f>
        <v>586.5</v>
      </c>
      <c r="X233" s="5"/>
      <c r="Y233" s="5"/>
      <c r="Z233" s="5"/>
      <c r="AA233" s="5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57"/>
    </row>
    <row r="234" spans="1:42" ht="15" customHeight="1" x14ac:dyDescent="0.2">
      <c r="A234" s="125" t="s">
        <v>209</v>
      </c>
      <c r="B234" s="6">
        <v>10</v>
      </c>
      <c r="C234" s="5"/>
      <c r="D234" s="5"/>
      <c r="E234" s="66" t="s">
        <v>959</v>
      </c>
      <c r="F234" s="99" t="s">
        <v>1018</v>
      </c>
      <c r="G234" s="99" t="s">
        <v>1019</v>
      </c>
      <c r="H234" s="126" t="s">
        <v>74</v>
      </c>
      <c r="I234" s="3" t="s">
        <v>14</v>
      </c>
      <c r="J234" s="4" t="s">
        <v>76</v>
      </c>
      <c r="K234" s="136" t="s">
        <v>743</v>
      </c>
      <c r="L234" s="126" t="s">
        <v>742</v>
      </c>
      <c r="M234" s="5"/>
      <c r="N234" s="5"/>
      <c r="O234" s="6"/>
      <c r="P234" s="6"/>
      <c r="Q234" s="5"/>
      <c r="R234" s="5"/>
      <c r="S234" s="7"/>
      <c r="T234" s="5"/>
      <c r="U234" s="5"/>
      <c r="V234" s="5"/>
      <c r="W234" s="7">
        <f>117.3*5</f>
        <v>586.5</v>
      </c>
      <c r="X234" s="5"/>
      <c r="Y234" s="5"/>
      <c r="Z234" s="5"/>
      <c r="AA234" s="5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57"/>
    </row>
    <row r="235" spans="1:42" ht="15" customHeight="1" x14ac:dyDescent="0.2">
      <c r="A235" s="125" t="s">
        <v>209</v>
      </c>
      <c r="B235" s="6">
        <v>11</v>
      </c>
      <c r="C235" s="5"/>
      <c r="D235" s="5"/>
      <c r="E235" s="66" t="s">
        <v>959</v>
      </c>
      <c r="F235" s="94" t="s">
        <v>1028</v>
      </c>
      <c r="G235" s="94" t="s">
        <v>1021</v>
      </c>
      <c r="H235" s="126" t="s">
        <v>368</v>
      </c>
      <c r="I235" s="3" t="s">
        <v>12</v>
      </c>
      <c r="J235" s="127" t="s">
        <v>40</v>
      </c>
      <c r="K235" s="136" t="s">
        <v>747</v>
      </c>
      <c r="L235" s="126" t="s">
        <v>746</v>
      </c>
      <c r="M235" s="5"/>
      <c r="N235" s="5"/>
      <c r="O235" s="6"/>
      <c r="P235" s="6"/>
      <c r="Q235" s="5"/>
      <c r="R235" s="5"/>
      <c r="S235" s="7"/>
      <c r="T235" s="5"/>
      <c r="U235" s="5"/>
      <c r="V235" s="5"/>
      <c r="W235" s="7">
        <f>47.56*5</f>
        <v>237.8</v>
      </c>
      <c r="X235" s="5"/>
      <c r="Y235" s="5"/>
      <c r="Z235" s="5"/>
      <c r="AA235" s="5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57"/>
    </row>
    <row r="236" spans="1:42" ht="15" customHeight="1" x14ac:dyDescent="0.2">
      <c r="A236" s="125" t="s">
        <v>209</v>
      </c>
      <c r="B236" s="6">
        <v>12</v>
      </c>
      <c r="C236" s="5"/>
      <c r="D236" s="5"/>
      <c r="E236" s="66" t="s">
        <v>959</v>
      </c>
      <c r="F236" s="94" t="s">
        <v>1028</v>
      </c>
      <c r="G236" s="94" t="s">
        <v>1021</v>
      </c>
      <c r="H236" s="126" t="s">
        <v>368</v>
      </c>
      <c r="I236" s="3" t="s">
        <v>12</v>
      </c>
      <c r="J236" s="127" t="s">
        <v>40</v>
      </c>
      <c r="K236" s="136" t="s">
        <v>749</v>
      </c>
      <c r="L236" s="126" t="s">
        <v>748</v>
      </c>
      <c r="M236" s="5"/>
      <c r="N236" s="5"/>
      <c r="O236" s="6"/>
      <c r="P236" s="6"/>
      <c r="Q236" s="5"/>
      <c r="R236" s="5"/>
      <c r="S236" s="5"/>
      <c r="T236" s="5"/>
      <c r="U236" s="5"/>
      <c r="V236" s="5"/>
      <c r="W236" s="7">
        <f>47.56*5</f>
        <v>237.8</v>
      </c>
      <c r="X236" s="5"/>
      <c r="Y236" s="5"/>
      <c r="Z236" s="5"/>
      <c r="AA236" s="5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57"/>
    </row>
    <row r="237" spans="1:42" ht="15" customHeight="1" x14ac:dyDescent="0.2">
      <c r="A237" s="125" t="s">
        <v>209</v>
      </c>
      <c r="B237" s="6">
        <v>13</v>
      </c>
      <c r="C237" s="5"/>
      <c r="D237" s="5"/>
      <c r="E237" s="66" t="s">
        <v>959</v>
      </c>
      <c r="F237" s="94" t="s">
        <v>1028</v>
      </c>
      <c r="G237" s="94" t="s">
        <v>1021</v>
      </c>
      <c r="H237" s="126" t="s">
        <v>368</v>
      </c>
      <c r="I237" s="3" t="s">
        <v>12</v>
      </c>
      <c r="J237" s="127" t="s">
        <v>40</v>
      </c>
      <c r="K237" s="136" t="s">
        <v>751</v>
      </c>
      <c r="L237" s="126" t="s">
        <v>750</v>
      </c>
      <c r="M237" s="5"/>
      <c r="N237" s="5"/>
      <c r="O237" s="6"/>
      <c r="P237" s="6"/>
      <c r="Q237" s="5"/>
      <c r="R237" s="5"/>
      <c r="S237" s="5"/>
      <c r="T237" s="5"/>
      <c r="U237" s="5"/>
      <c r="V237" s="5"/>
      <c r="W237" s="7">
        <f>47.56*5</f>
        <v>237.8</v>
      </c>
      <c r="X237" s="5"/>
      <c r="Y237" s="5"/>
      <c r="Z237" s="5"/>
      <c r="AA237" s="5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57"/>
    </row>
    <row r="238" spans="1:42" ht="15" customHeight="1" x14ac:dyDescent="0.2">
      <c r="A238" s="125" t="s">
        <v>209</v>
      </c>
      <c r="B238" s="6">
        <v>14</v>
      </c>
      <c r="C238" s="5"/>
      <c r="D238" s="5"/>
      <c r="E238" s="66" t="s">
        <v>959</v>
      </c>
      <c r="F238" s="94" t="s">
        <v>1028</v>
      </c>
      <c r="G238" s="94" t="s">
        <v>1021</v>
      </c>
      <c r="H238" s="126" t="s">
        <v>375</v>
      </c>
      <c r="I238" s="3" t="s">
        <v>12</v>
      </c>
      <c r="J238" s="127" t="s">
        <v>40</v>
      </c>
      <c r="K238" s="136" t="s">
        <v>753</v>
      </c>
      <c r="L238" s="126" t="s">
        <v>752</v>
      </c>
      <c r="M238" s="5"/>
      <c r="N238" s="5"/>
      <c r="O238" s="6"/>
      <c r="P238" s="6"/>
      <c r="Q238" s="5"/>
      <c r="R238" s="5"/>
      <c r="S238" s="5"/>
      <c r="T238" s="5"/>
      <c r="U238" s="5"/>
      <c r="V238" s="5"/>
      <c r="W238" s="7">
        <f>47.56*5</f>
        <v>237.8</v>
      </c>
      <c r="X238" s="5"/>
      <c r="Y238" s="5"/>
      <c r="Z238" s="5"/>
      <c r="AA238" s="5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57"/>
    </row>
    <row r="239" spans="1:42" s="11" customFormat="1" ht="15" customHeight="1" x14ac:dyDescent="0.2">
      <c r="A239" s="129" t="s">
        <v>968</v>
      </c>
      <c r="B239" s="130"/>
      <c r="C239" s="130"/>
      <c r="D239" s="130"/>
      <c r="E239" s="131"/>
      <c r="F239" s="131"/>
      <c r="G239" s="131"/>
      <c r="H239" s="132"/>
      <c r="I239" s="133"/>
      <c r="J239" s="133"/>
      <c r="K239" s="131"/>
      <c r="L239" s="131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7">
        <f>SUM(W225:W238)</f>
        <v>6465.3500000000013</v>
      </c>
      <c r="X239" s="134"/>
      <c r="Y239" s="134"/>
      <c r="Z239" s="134"/>
      <c r="AA239" s="5"/>
      <c r="AB239" s="7"/>
      <c r="AC239" s="132"/>
      <c r="AD239" s="132"/>
      <c r="AE239" s="7"/>
      <c r="AF239" s="72">
        <f>+W239*12</f>
        <v>77584.200000000012</v>
      </c>
      <c r="AG239" s="5"/>
      <c r="AH239" s="5"/>
      <c r="AI239" s="72">
        <f t="shared" ref="AI239" si="81">+AF239+AG239+AH239</f>
        <v>77584.200000000012</v>
      </c>
      <c r="AJ239" s="5"/>
      <c r="AK239" s="5"/>
      <c r="AL239" s="5"/>
      <c r="AM239" s="72">
        <f t="shared" si="78"/>
        <v>77584.200000000012</v>
      </c>
      <c r="AN239" s="128"/>
    </row>
    <row r="240" spans="1:42" s="10" customFormat="1" ht="15" customHeight="1" x14ac:dyDescent="0.25">
      <c r="A240" s="61" t="s">
        <v>8</v>
      </c>
      <c r="B240" s="144">
        <v>220</v>
      </c>
      <c r="C240" s="61"/>
      <c r="D240" s="61"/>
      <c r="E240" s="61"/>
      <c r="F240" s="61"/>
      <c r="G240" s="61"/>
      <c r="H240" s="61"/>
      <c r="I240" s="61"/>
      <c r="J240" s="62"/>
      <c r="K240" s="61"/>
      <c r="L240" s="61"/>
      <c r="M240" s="26">
        <f>+M223+M225+M226+M227+M228+M229+M230+M231+M232+M233+M234+M235+M236+M237+M238</f>
        <v>396704.74999999971</v>
      </c>
      <c r="N240" s="26">
        <f t="shared" ref="N240:AL240" si="82">+N223+N225+N226+N227+N228+N229+N230+N231+N232+N233+N234+N235+N236+N237+N238</f>
        <v>6240</v>
      </c>
      <c r="O240" s="26">
        <f t="shared" si="82"/>
        <v>7732.5700000000006</v>
      </c>
      <c r="P240" s="26">
        <f t="shared" si="82"/>
        <v>4453.4900000000007</v>
      </c>
      <c r="Q240" s="26">
        <f t="shared" si="82"/>
        <v>37352.93</v>
      </c>
      <c r="R240" s="26">
        <f t="shared" si="82"/>
        <v>213610.24999999977</v>
      </c>
      <c r="S240" s="26">
        <f t="shared" si="82"/>
        <v>32850</v>
      </c>
      <c r="T240" s="26">
        <f t="shared" si="82"/>
        <v>8100</v>
      </c>
      <c r="U240" s="26">
        <f t="shared" si="82"/>
        <v>3360</v>
      </c>
      <c r="V240" s="26">
        <f t="shared" si="82"/>
        <v>15168</v>
      </c>
      <c r="W240" s="26">
        <f>+W223+W225+W226+W227+W228+W229+W230+W231+W232+W233+W234+W235+W236+W237+W238</f>
        <v>110183.84300000007</v>
      </c>
      <c r="X240" s="26">
        <f t="shared" si="82"/>
        <v>16770</v>
      </c>
      <c r="Y240" s="26">
        <f t="shared" si="82"/>
        <v>82400</v>
      </c>
      <c r="Z240" s="26">
        <f t="shared" si="82"/>
        <v>61800</v>
      </c>
      <c r="AA240" s="26">
        <f t="shared" si="82"/>
        <v>61800</v>
      </c>
      <c r="AB240" s="26">
        <f t="shared" si="82"/>
        <v>688219.06</v>
      </c>
      <c r="AC240" s="26">
        <f t="shared" si="82"/>
        <v>37352.93</v>
      </c>
      <c r="AD240" s="26">
        <f t="shared" si="82"/>
        <v>16770</v>
      </c>
      <c r="AE240" s="26">
        <f>+AE223+AE225+AE226+AE227+AE228+AE229+AE230+AE231+AE232+AE233+AE234+AE235+AE236+AE237+AE238</f>
        <v>742341.98999999976</v>
      </c>
      <c r="AF240" s="26">
        <f t="shared" ref="AF240:AK240" si="83">+AF223+AF225+AF226+AF227+AF228+AF229+AF230+AF231+AF232+AF233+AF234+AF235+AF236+AF237+AF238+AF239</f>
        <v>9580834.8359999992</v>
      </c>
      <c r="AG240" s="26">
        <f t="shared" si="83"/>
        <v>448235.16000000009</v>
      </c>
      <c r="AH240" s="26">
        <f t="shared" si="83"/>
        <v>201240</v>
      </c>
      <c r="AI240" s="26">
        <f t="shared" si="83"/>
        <v>10230309.995999999</v>
      </c>
      <c r="AJ240" s="26">
        <f t="shared" si="83"/>
        <v>82400</v>
      </c>
      <c r="AK240" s="26">
        <f t="shared" si="83"/>
        <v>123600</v>
      </c>
      <c r="AL240" s="26">
        <f t="shared" si="82"/>
        <v>0</v>
      </c>
      <c r="AM240" s="26">
        <f>+AM223+AM225+AM226+AM227+AM228+AM229+AM230+AM231+AM232+AM233+AM234+AM235+AM236+AM237+AM238+AM239</f>
        <v>10436309.996000005</v>
      </c>
      <c r="AN240" s="26"/>
    </row>
    <row r="241" spans="1:40" s="10" customFormat="1" ht="1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9"/>
      <c r="J241" s="19"/>
      <c r="K241" s="18"/>
      <c r="L241" s="18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X241" s="20"/>
      <c r="Y241" s="20"/>
      <c r="Z241" s="20"/>
      <c r="AA241" s="1"/>
      <c r="AN241" s="20"/>
    </row>
    <row r="242" spans="1:40" s="44" customFormat="1" ht="15" customHeight="1" x14ac:dyDescent="0.2">
      <c r="E242" s="40"/>
      <c r="F242" s="40"/>
      <c r="G242" s="40"/>
      <c r="H242" s="40"/>
      <c r="I242" s="41"/>
      <c r="J242" s="41"/>
      <c r="K242" s="40"/>
      <c r="L242" s="40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X242" s="42"/>
      <c r="Y242" s="42"/>
      <c r="Z242" s="42"/>
      <c r="AA242" s="138"/>
      <c r="AM242" s="135"/>
      <c r="AN242" s="43"/>
    </row>
    <row r="243" spans="1:40" ht="15" customHeight="1" x14ac:dyDescent="0.2">
      <c r="K243" s="2"/>
      <c r="AM243" s="63">
        <v>10436310</v>
      </c>
    </row>
    <row r="244" spans="1:40" ht="15" customHeight="1" x14ac:dyDescent="0.2">
      <c r="AM244" s="63"/>
    </row>
    <row r="245" spans="1:40" ht="15" customHeight="1" x14ac:dyDescent="0.2">
      <c r="AM245" s="63"/>
    </row>
  </sheetData>
  <mergeCells count="46">
    <mergeCell ref="B10:C10"/>
    <mergeCell ref="L11:L13"/>
    <mergeCell ref="AB11:AE11"/>
    <mergeCell ref="AF11:AI11"/>
    <mergeCell ref="AJ11:AL11"/>
    <mergeCell ref="AI12:AI13"/>
    <mergeCell ref="M11:M12"/>
    <mergeCell ref="N11:N12"/>
    <mergeCell ref="O11:O12"/>
    <mergeCell ref="Q11:Q12"/>
    <mergeCell ref="R11:R12"/>
    <mergeCell ref="P11:P12"/>
    <mergeCell ref="S11:S12"/>
    <mergeCell ref="T11:T12"/>
    <mergeCell ref="U11:U12"/>
    <mergeCell ref="V11:V12"/>
    <mergeCell ref="AN11:AN13"/>
    <mergeCell ref="AM11:AM13"/>
    <mergeCell ref="AB12:AB13"/>
    <mergeCell ref="AC12:AC13"/>
    <mergeCell ref="AD12:AD13"/>
    <mergeCell ref="AE12:AE13"/>
    <mergeCell ref="AF12:AF13"/>
    <mergeCell ref="AG12:AG13"/>
    <mergeCell ref="AH12:AH13"/>
    <mergeCell ref="A3:AM3"/>
    <mergeCell ref="A4:AM4"/>
    <mergeCell ref="AJ12:AJ13"/>
    <mergeCell ref="AK12:AK13"/>
    <mergeCell ref="AL12:AL13"/>
    <mergeCell ref="A11:A13"/>
    <mergeCell ref="B11:B13"/>
    <mergeCell ref="C11:C13"/>
    <mergeCell ref="D11:D13"/>
    <mergeCell ref="E11:E13"/>
    <mergeCell ref="G11:G13"/>
    <mergeCell ref="H11:H13"/>
    <mergeCell ref="I11:I13"/>
    <mergeCell ref="J11:J13"/>
    <mergeCell ref="F11:F13"/>
    <mergeCell ref="K11:K13"/>
    <mergeCell ref="W11:W12"/>
    <mergeCell ref="X11:X12"/>
    <mergeCell ref="Y11:Y12"/>
    <mergeCell ref="Z11:Z12"/>
    <mergeCell ref="AA11:AA12"/>
  </mergeCells>
  <phoneticPr fontId="6" type="noConversion"/>
  <conditionalFormatting sqref="K259:K1048576 K1:K224 K240:K243">
    <cfRule type="duplicateValues" dxfId="5" priority="11"/>
  </conditionalFormatting>
  <conditionalFormatting sqref="L225:L227">
    <cfRule type="duplicateValues" dxfId="4" priority="6"/>
  </conditionalFormatting>
  <conditionalFormatting sqref="L228">
    <cfRule type="duplicateValues" dxfId="3" priority="5"/>
  </conditionalFormatting>
  <conditionalFormatting sqref="L229">
    <cfRule type="duplicateValues" dxfId="2" priority="4"/>
  </conditionalFormatting>
  <conditionalFormatting sqref="L230:L238">
    <cfRule type="duplicateValues" dxfId="1" priority="3"/>
  </conditionalFormatting>
  <conditionalFormatting sqref="K239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 </vt:lpstr>
      <vt:lpstr>'PAP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ELIZABETH QUIRITA VERA</dc:creator>
  <cp:lastModifiedBy>Nelly M. Angulo Chávez</cp:lastModifiedBy>
  <cp:lastPrinted>2021-06-03T13:30:10Z</cp:lastPrinted>
  <dcterms:created xsi:type="dcterms:W3CDTF">2020-12-07T15:39:10Z</dcterms:created>
  <dcterms:modified xsi:type="dcterms:W3CDTF">2021-10-07T15:34:11Z</dcterms:modified>
</cp:coreProperties>
</file>