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370" windowWidth="9060" windowHeight="2540" firstSheet="1" activeTab="1"/>
  </bookViews>
  <sheets>
    <sheet name="MOV.F.MARZO 2011(m)" sheetId="52" state="hidden" r:id="rId1"/>
    <sheet name="CANON JUNIO 2020" sheetId="78" r:id="rId2"/>
  </sheets>
  <definedNames>
    <definedName name="_xlnm.Print_Area" localSheetId="1">'CANON JUNIO 2020'!$A$1:$S$19</definedName>
    <definedName name="_xlnm.Print_Area" localSheetId="0">'MOV.F.MARZO 2011(m)'!$A$6:$N$81</definedName>
    <definedName name="_xlnm.Print_Titles" localSheetId="0">'MOV.F.MARZO 2011(m)'!$1:$6</definedName>
  </definedNames>
  <calcPr calcId="145621"/>
</workbook>
</file>

<file path=xl/calcChain.xml><?xml version="1.0" encoding="utf-8"?>
<calcChain xmlns="http://schemas.openxmlformats.org/spreadsheetml/2006/main">
  <c r="S15" i="78" l="1"/>
  <c r="M15" i="78"/>
  <c r="M14" i="78"/>
  <c r="C6" i="78" l="1"/>
  <c r="S14" i="78"/>
  <c r="S12" i="78"/>
  <c r="S10" i="78"/>
  <c r="R13" i="78" l="1"/>
  <c r="R12" i="78"/>
  <c r="R11" i="78"/>
  <c r="R10" i="78"/>
  <c r="R9" i="78"/>
  <c r="R8" i="78"/>
  <c r="R14" i="78"/>
  <c r="F14" i="78" l="1"/>
  <c r="G14" i="78" s="1"/>
  <c r="M13" i="78"/>
  <c r="S13" i="78" s="1"/>
  <c r="G13" i="78"/>
  <c r="F13" i="78"/>
  <c r="M12" i="78"/>
  <c r="F12" i="78"/>
  <c r="G12" i="78" s="1"/>
  <c r="M11" i="78"/>
  <c r="S11" i="78" s="1"/>
  <c r="G11" i="78"/>
  <c r="F11" i="78"/>
  <c r="M10" i="78"/>
  <c r="F10" i="78"/>
  <c r="F6" i="78" s="1"/>
  <c r="M9" i="78"/>
  <c r="S9" i="78" s="1"/>
  <c r="G9" i="78"/>
  <c r="F9" i="78"/>
  <c r="M8" i="78"/>
  <c r="S8" i="78" s="1"/>
  <c r="F8" i="78"/>
  <c r="G8" i="78" s="1"/>
  <c r="Q6" i="78"/>
  <c r="P6" i="78"/>
  <c r="O6" i="78"/>
  <c r="N6" i="78"/>
  <c r="L6" i="78"/>
  <c r="K6" i="78"/>
  <c r="J6" i="78"/>
  <c r="E6" i="78"/>
  <c r="D6" i="78"/>
  <c r="R6" i="78" l="1"/>
  <c r="M6" i="78"/>
  <c r="G10" i="78"/>
  <c r="G6" i="78" s="1"/>
  <c r="S6" i="78" l="1"/>
  <c r="L73" i="52"/>
  <c r="K73" i="52"/>
  <c r="I73" i="52"/>
  <c r="H73" i="52"/>
  <c r="I69" i="52"/>
  <c r="H69" i="52"/>
  <c r="L65" i="52"/>
  <c r="K65" i="52"/>
  <c r="I65" i="52"/>
  <c r="H65" i="52"/>
  <c r="J71" i="52"/>
  <c r="M71" i="52"/>
  <c r="M69" i="52" s="1"/>
  <c r="L57" i="52"/>
  <c r="K57" i="52"/>
  <c r="I57" i="52"/>
  <c r="H57" i="52"/>
  <c r="L53" i="52"/>
  <c r="K53" i="52"/>
  <c r="I53" i="52"/>
  <c r="H53" i="52"/>
  <c r="J47" i="52"/>
  <c r="N47" i="52" s="1"/>
  <c r="L37" i="52"/>
  <c r="K37" i="52"/>
  <c r="I37" i="52"/>
  <c r="H37" i="52"/>
  <c r="M35" i="52"/>
  <c r="J35" i="52"/>
  <c r="L32" i="52"/>
  <c r="K32" i="52"/>
  <c r="I32" i="52"/>
  <c r="H32" i="52"/>
  <c r="J24" i="52"/>
  <c r="M27" i="52"/>
  <c r="M25" i="52"/>
  <c r="M24" i="52"/>
  <c r="M23" i="52"/>
  <c r="M21" i="52"/>
  <c r="L16" i="52"/>
  <c r="K16" i="52"/>
  <c r="I16" i="52"/>
  <c r="H16" i="52"/>
  <c r="J75" i="52"/>
  <c r="J76" i="52"/>
  <c r="J77" i="52"/>
  <c r="J78" i="52"/>
  <c r="J17" i="52"/>
  <c r="N17" i="52" s="1"/>
  <c r="J19" i="52"/>
  <c r="J20" i="52"/>
  <c r="J21" i="52"/>
  <c r="J22" i="52"/>
  <c r="J23" i="52"/>
  <c r="J26" i="52"/>
  <c r="N26" i="52" s="1"/>
  <c r="J25" i="52"/>
  <c r="J27" i="52"/>
  <c r="J18" i="52"/>
  <c r="M33" i="52"/>
  <c r="J33" i="52"/>
  <c r="J39" i="52"/>
  <c r="M39" i="52"/>
  <c r="J38" i="52"/>
  <c r="M38" i="52"/>
  <c r="J40" i="52"/>
  <c r="M40" i="52"/>
  <c r="J41" i="52"/>
  <c r="M41" i="52"/>
  <c r="J42" i="52"/>
  <c r="M42" i="52"/>
  <c r="J43" i="52"/>
  <c r="M43" i="52"/>
  <c r="J44" i="52"/>
  <c r="M44" i="52"/>
  <c r="J45" i="52"/>
  <c r="M45" i="52"/>
  <c r="J46" i="52"/>
  <c r="M46" i="52"/>
  <c r="M51" i="52"/>
  <c r="J51" i="52"/>
  <c r="M55" i="52"/>
  <c r="J55" i="52"/>
  <c r="M61" i="52"/>
  <c r="J61" i="52"/>
  <c r="J58" i="52"/>
  <c r="M58" i="52"/>
  <c r="J54" i="52"/>
  <c r="M54" i="52"/>
  <c r="J63" i="52"/>
  <c r="M63" i="52"/>
  <c r="J59" i="52"/>
  <c r="M59" i="52"/>
  <c r="J60" i="52"/>
  <c r="M60" i="52"/>
  <c r="J67" i="52"/>
  <c r="J65" i="52" s="1"/>
  <c r="M67" i="52"/>
  <c r="M65" i="52" s="1"/>
  <c r="J10" i="52"/>
  <c r="M75" i="52"/>
  <c r="M76" i="52"/>
  <c r="M77" i="52"/>
  <c r="M78" i="52"/>
  <c r="H7" i="52"/>
  <c r="I7" i="52"/>
  <c r="K7" i="52"/>
  <c r="L7" i="52"/>
  <c r="K69" i="52"/>
  <c r="L69" i="52"/>
  <c r="M73" i="52" l="1"/>
  <c r="L49" i="52"/>
  <c r="I49" i="52"/>
  <c r="K49" i="52"/>
  <c r="H49" i="52"/>
  <c r="N71" i="52"/>
  <c r="N69" i="52" s="1"/>
  <c r="M57" i="52"/>
  <c r="N45" i="52"/>
  <c r="N43" i="52"/>
  <c r="N38" i="52"/>
  <c r="J57" i="52"/>
  <c r="M32" i="52"/>
  <c r="L30" i="52"/>
  <c r="M53" i="52"/>
  <c r="J53" i="52"/>
  <c r="K30" i="52"/>
  <c r="N51" i="52"/>
  <c r="I30" i="52"/>
  <c r="H30" i="52"/>
  <c r="N35" i="52"/>
  <c r="M37" i="52"/>
  <c r="J37" i="52"/>
  <c r="N41" i="52"/>
  <c r="N34" i="52"/>
  <c r="J32" i="52"/>
  <c r="N25" i="52"/>
  <c r="N27" i="52"/>
  <c r="N21" i="52"/>
  <c r="M16" i="52"/>
  <c r="N19" i="52"/>
  <c r="J69" i="52"/>
  <c r="N46" i="52"/>
  <c r="N42" i="52"/>
  <c r="N39" i="52"/>
  <c r="N18" i="52"/>
  <c r="N23" i="52"/>
  <c r="N59" i="52"/>
  <c r="N54" i="52"/>
  <c r="N61" i="52"/>
  <c r="N24" i="52"/>
  <c r="J16" i="52"/>
  <c r="N67" i="52"/>
  <c r="N65" i="52" s="1"/>
  <c r="M7" i="52"/>
  <c r="J7" i="52"/>
  <c r="N78" i="52"/>
  <c r="N60" i="52"/>
  <c r="N63" i="52"/>
  <c r="N58" i="52"/>
  <c r="N44" i="52"/>
  <c r="N40" i="52"/>
  <c r="N22" i="52"/>
  <c r="N20" i="52"/>
  <c r="J73" i="52"/>
  <c r="N33" i="52"/>
  <c r="N76" i="52"/>
  <c r="N55" i="52"/>
  <c r="N77" i="52"/>
  <c r="N75" i="52"/>
  <c r="M49" i="52" l="1"/>
  <c r="N57" i="52"/>
  <c r="J49" i="52"/>
  <c r="M30" i="52"/>
  <c r="N53" i="52"/>
  <c r="N37" i="52"/>
  <c r="J30" i="52"/>
  <c r="N32" i="52"/>
  <c r="Q65" i="52"/>
  <c r="N16" i="52"/>
  <c r="N7" i="52"/>
  <c r="N73" i="52"/>
  <c r="N49" i="52" l="1"/>
  <c r="N30" i="52"/>
</calcChain>
</file>

<file path=xl/sharedStrings.xml><?xml version="1.0" encoding="utf-8"?>
<sst xmlns="http://schemas.openxmlformats.org/spreadsheetml/2006/main" count="181" uniqueCount="127">
  <si>
    <t>MES</t>
  </si>
  <si>
    <t>GASTOS</t>
  </si>
  <si>
    <t>SALDO AL</t>
  </si>
  <si>
    <t>SECTOR</t>
  </si>
  <si>
    <t>Canon y Sobrecanon</t>
  </si>
  <si>
    <t>Sede</t>
  </si>
  <si>
    <t>INGRESOS</t>
  </si>
  <si>
    <t>TOTAL</t>
  </si>
  <si>
    <t>R.D.R.</t>
  </si>
  <si>
    <t>Archivo</t>
  </si>
  <si>
    <t>Trabajo</t>
  </si>
  <si>
    <t>Energía</t>
  </si>
  <si>
    <t>Industria</t>
  </si>
  <si>
    <t>Donaciones</t>
  </si>
  <si>
    <t>Carretera Celendín Balsas</t>
  </si>
  <si>
    <t>Donaciones Yanacocha</t>
  </si>
  <si>
    <t>Hospital</t>
  </si>
  <si>
    <t>Encargos</t>
  </si>
  <si>
    <t>Total Encargos</t>
  </si>
  <si>
    <t>Transferencia Cutervo</t>
  </si>
  <si>
    <t>Proyectos Sede</t>
  </si>
  <si>
    <t>Transferencia Chota</t>
  </si>
  <si>
    <t>Intereses Canon Presente mes</t>
  </si>
  <si>
    <t>Donac. Cultivo de rosas</t>
  </si>
  <si>
    <t>Sochk Inv. Cons.Lag. Estab. S.Marcos</t>
  </si>
  <si>
    <t>Sochk Inv. Elect. Rural Cajamarca</t>
  </si>
  <si>
    <t>San Cirilo</t>
  </si>
  <si>
    <t>Pesca</t>
  </si>
  <si>
    <t>INGEMET - Minist. Energía y Minas</t>
  </si>
  <si>
    <t xml:space="preserve">Donaciones Yanacocha </t>
  </si>
  <si>
    <t>Fondo Empleo</t>
  </si>
  <si>
    <t>Transferencia INDECI</t>
  </si>
  <si>
    <t>Transferencia DS. No 151-2008-EF</t>
  </si>
  <si>
    <t>Educac.</t>
  </si>
  <si>
    <t>Retenciones Fiel Cumplimiento</t>
  </si>
  <si>
    <t>Desarrollo de Capacidades</t>
  </si>
  <si>
    <t>Interconección Informática</t>
  </si>
  <si>
    <t>PRO-REGION</t>
  </si>
  <si>
    <t>S.PABLO</t>
  </si>
  <si>
    <t>Donaciones Yanacocha-Audiencia</t>
  </si>
  <si>
    <t>Ingenmet</t>
  </si>
  <si>
    <t>Osinergmin</t>
  </si>
  <si>
    <t>Sentencias Judiciales</t>
  </si>
  <si>
    <t>Salud Cajam</t>
  </si>
  <si>
    <t>G.Cutervo</t>
  </si>
  <si>
    <t>Transportes</t>
  </si>
  <si>
    <t>Transferencias</t>
  </si>
  <si>
    <t>COSUDE-PROPILAS</t>
  </si>
  <si>
    <t>Dircertur</t>
  </si>
  <si>
    <t>Fortalecimiento inst.Competitiv.</t>
  </si>
  <si>
    <t>761-052373</t>
  </si>
  <si>
    <t>761-018531</t>
  </si>
  <si>
    <t>245-1853682-0-06</t>
  </si>
  <si>
    <t>761-031708</t>
  </si>
  <si>
    <t>761-022008</t>
  </si>
  <si>
    <t>761-052268</t>
  </si>
  <si>
    <t>EXFONCOR</t>
  </si>
  <si>
    <t>A</t>
  </si>
  <si>
    <t>D</t>
  </si>
  <si>
    <t>761-034901</t>
  </si>
  <si>
    <t>761-023144</t>
  </si>
  <si>
    <t>245-1546247-0-02</t>
  </si>
  <si>
    <t>761-057952</t>
  </si>
  <si>
    <t>761-032119</t>
  </si>
  <si>
    <t>Defensa</t>
  </si>
  <si>
    <t>Instituciones Privadas</t>
  </si>
  <si>
    <t>Banco de la Nación</t>
  </si>
  <si>
    <t>245-15016-80-31</t>
  </si>
  <si>
    <t>SCHOK INVERSIONES</t>
  </si>
  <si>
    <t>Plan Copesco</t>
  </si>
  <si>
    <t>TRANSF. VARIAS B.N.</t>
  </si>
  <si>
    <t>PROVIAS</t>
  </si>
  <si>
    <t>ToTal Sentencias Judiciales</t>
  </si>
  <si>
    <t>Total Fiel Cumplimiento</t>
  </si>
  <si>
    <t>FUENTE DE FINANCIAMIENTO</t>
  </si>
  <si>
    <t>CUENTA</t>
  </si>
  <si>
    <t>CORRIENTE</t>
  </si>
  <si>
    <t>TIPO DE</t>
  </si>
  <si>
    <t>RECURSO</t>
  </si>
  <si>
    <t xml:space="preserve">SALDO </t>
  </si>
  <si>
    <t>ANTERIOR</t>
  </si>
  <si>
    <t>AÑO ANTERIOR</t>
  </si>
  <si>
    <t>CAPTACION SEGÚN RECIBO DE INGRESO</t>
  </si>
  <si>
    <t>ANULACIONES/ DEVOLUCIONES</t>
  </si>
  <si>
    <t>PRESENTE EJERCICIO</t>
  </si>
  <si>
    <t>Transferencia Jaén</t>
  </si>
  <si>
    <t>Salud</t>
  </si>
  <si>
    <t>Capacitación Profesores</t>
  </si>
  <si>
    <t>FEBRERO</t>
  </si>
  <si>
    <t>MOVIMIENTO FINANCIERO CUENTAS CORRIENTES  BANCARIAS MES DE MARZO 2011</t>
  </si>
  <si>
    <t>CONTABLE</t>
  </si>
  <si>
    <t>INTERESES</t>
  </si>
  <si>
    <t>I</t>
  </si>
  <si>
    <t>Canon Minero</t>
  </si>
  <si>
    <t>H</t>
  </si>
  <si>
    <t>Canon Hidroenergetico</t>
  </si>
  <si>
    <t>Canon Forestal</t>
  </si>
  <si>
    <t>Regalias Mineras</t>
  </si>
  <si>
    <t>L</t>
  </si>
  <si>
    <t>P</t>
  </si>
  <si>
    <t>Participaciones FED</t>
  </si>
  <si>
    <t>Y</t>
  </si>
  <si>
    <t>Canon Antiguo</t>
  </si>
  <si>
    <t>Participaciones FONIPREL</t>
  </si>
  <si>
    <t>E</t>
  </si>
  <si>
    <t>Total  Giros Año Anterior</t>
  </si>
  <si>
    <t>Saldo  Financiero</t>
  </si>
  <si>
    <t>MOVIMIENTO SALDO BALANCE</t>
  </si>
  <si>
    <t>ASIGNACIONES</t>
  </si>
  <si>
    <t>POSITIVAS</t>
  </si>
  <si>
    <t>NEGATIVAS</t>
  </si>
  <si>
    <t>REVERS.T-6</t>
  </si>
  <si>
    <t>ANULACION</t>
  </si>
  <si>
    <t>GIROS</t>
  </si>
  <si>
    <t>DEDUCCIONES</t>
  </si>
  <si>
    <t>SALDOS</t>
  </si>
  <si>
    <t>Giro Enero</t>
  </si>
  <si>
    <t>Deveng Dic 2019</t>
  </si>
  <si>
    <t xml:space="preserve">Anulac </t>
  </si>
  <si>
    <t xml:space="preserve">SALDO EP </t>
  </si>
  <si>
    <t>Anterior</t>
  </si>
  <si>
    <t>*</t>
  </si>
  <si>
    <t>Giro Enero Dev. Dic</t>
  </si>
  <si>
    <t>SaLdo EP-1 CONTAB</t>
  </si>
  <si>
    <t>MOVIMIENTO FINANCIERO RECURSOS DETERMINADOS CANON AL MES DE FEBRERO 2021</t>
  </si>
  <si>
    <t>al 31/01/2021</t>
  </si>
  <si>
    <t>FONCOR LEY 31069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</si>
</sst>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0000000"/>
    <numFmt numFmtId="165" formatCode="#,##0.00_ ;\-#,##0.00\ "/>
    <numFmt numFmtId="166" formatCode="dd/mm/yyyy;@"/>
  </numFmts>
  <fonts count="10" x14ac:knownFonts="1">
    <font>
      <sz val="10"/>
      <name val="Arial"/>
    </font>
    <font>
      <sz val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Arial"/>
      <family val="2"/>
    </font>
    <font>
      <b/>
      <sz val="8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5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39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4" fontId="2" fillId="2" borderId="2" xfId="0" applyNumberFormat="1" applyFont="1" applyFill="1" applyBorder="1" applyAlignment="1">
      <alignment vertical="center"/>
    </xf>
    <xf numFmtId="4" fontId="2" fillId="2" borderId="3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4" fontId="2" fillId="0" borderId="2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14" fontId="3" fillId="3" borderId="3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4" fontId="2" fillId="0" borderId="7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 applyAlignment="1">
      <alignment vertical="center"/>
    </xf>
    <xf numFmtId="4" fontId="2" fillId="0" borderId="7" xfId="0" applyNumberFormat="1" applyFont="1" applyFill="1" applyBorder="1" applyAlignment="1">
      <alignment vertical="center"/>
    </xf>
    <xf numFmtId="4" fontId="2" fillId="0" borderId="9" xfId="0" applyNumberFormat="1" applyFont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4" fontId="2" fillId="0" borderId="11" xfId="0" applyNumberFormat="1" applyFont="1" applyBorder="1" applyAlignment="1">
      <alignment vertical="center"/>
    </xf>
    <xf numFmtId="4" fontId="2" fillId="0" borderId="10" xfId="0" applyNumberFormat="1" applyFont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0" fontId="3" fillId="3" borderId="5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vertical="center"/>
    </xf>
    <xf numFmtId="4" fontId="2" fillId="0" borderId="15" xfId="0" applyNumberFormat="1" applyFont="1" applyBorder="1" applyAlignment="1">
      <alignment vertical="center"/>
    </xf>
    <xf numFmtId="4" fontId="2" fillId="0" borderId="16" xfId="0" applyNumberFormat="1" applyFont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39" fontId="3" fillId="3" borderId="10" xfId="0" applyNumberFormat="1" applyFont="1" applyFill="1" applyBorder="1" applyAlignment="1">
      <alignment horizontal="center" vertical="center"/>
    </xf>
    <xf numFmtId="39" fontId="2" fillId="0" borderId="11" xfId="0" applyNumberFormat="1" applyFont="1" applyBorder="1" applyAlignment="1">
      <alignment vertical="center"/>
    </xf>
    <xf numFmtId="39" fontId="2" fillId="0" borderId="10" xfId="0" applyNumberFormat="1" applyFont="1" applyBorder="1" applyAlignment="1">
      <alignment vertical="center"/>
    </xf>
    <xf numFmtId="39" fontId="2" fillId="0" borderId="13" xfId="0" applyNumberFormat="1" applyFont="1" applyBorder="1" applyAlignment="1">
      <alignment vertical="center"/>
    </xf>
    <xf numFmtId="39" fontId="3" fillId="3" borderId="5" xfId="0" applyNumberFormat="1" applyFont="1" applyFill="1" applyBorder="1" applyAlignment="1">
      <alignment horizontal="center" vertical="center" wrapText="1"/>
    </xf>
    <xf numFmtId="39" fontId="2" fillId="0" borderId="14" xfId="0" applyNumberFormat="1" applyFont="1" applyBorder="1" applyAlignment="1">
      <alignment vertical="center"/>
    </xf>
    <xf numFmtId="39" fontId="2" fillId="0" borderId="15" xfId="0" applyNumberFormat="1" applyFont="1" applyBorder="1" applyAlignment="1">
      <alignment vertical="center"/>
    </xf>
    <xf numFmtId="39" fontId="2" fillId="0" borderId="16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4" fontId="2" fillId="0" borderId="11" xfId="0" applyNumberFormat="1" applyFont="1" applyFill="1" applyBorder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4" fontId="2" fillId="0" borderId="18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2" fillId="0" borderId="17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4" borderId="8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0" fontId="3" fillId="4" borderId="5" xfId="0" applyFont="1" applyFill="1" applyBorder="1" applyAlignment="1">
      <alignment horizontal="center" vertical="center"/>
    </xf>
    <xf numFmtId="4" fontId="3" fillId="4" borderId="12" xfId="0" applyNumberFormat="1" applyFont="1" applyFill="1" applyBorder="1" applyAlignment="1">
      <alignment vertical="center"/>
    </xf>
    <xf numFmtId="4" fontId="3" fillId="4" borderId="8" xfId="0" applyNumberFormat="1" applyFont="1" applyFill="1" applyBorder="1" applyAlignment="1">
      <alignment horizontal="right" vertical="center"/>
    </xf>
    <xf numFmtId="4" fontId="3" fillId="4" borderId="5" xfId="0" applyNumberFormat="1" applyFont="1" applyFill="1" applyBorder="1" applyAlignment="1">
      <alignment horizontal="right" vertical="center"/>
    </xf>
    <xf numFmtId="4" fontId="3" fillId="4" borderId="8" xfId="0" applyNumberFormat="1" applyFont="1" applyFill="1" applyBorder="1" applyAlignment="1">
      <alignment vertical="center"/>
    </xf>
    <xf numFmtId="39" fontId="3" fillId="4" borderId="5" xfId="0" applyNumberFormat="1" applyFont="1" applyFill="1" applyBorder="1" applyAlignment="1">
      <alignment vertical="center"/>
    </xf>
    <xf numFmtId="39" fontId="3" fillId="4" borderId="12" xfId="0" applyNumberFormat="1" applyFont="1" applyFill="1" applyBorder="1" applyAlignment="1">
      <alignment vertical="center"/>
    </xf>
    <xf numFmtId="4" fontId="3" fillId="4" borderId="4" xfId="0" applyNumberFormat="1" applyFont="1" applyFill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4" fontId="3" fillId="0" borderId="18" xfId="0" applyNumberFormat="1" applyFont="1" applyBorder="1" applyAlignment="1">
      <alignment vertical="center"/>
    </xf>
    <xf numFmtId="4" fontId="3" fillId="0" borderId="19" xfId="0" applyNumberFormat="1" applyFont="1" applyBorder="1" applyAlignment="1">
      <alignment vertical="center"/>
    </xf>
    <xf numFmtId="4" fontId="3" fillId="0" borderId="17" xfId="0" applyNumberFormat="1" applyFont="1" applyBorder="1" applyAlignment="1">
      <alignment vertical="center"/>
    </xf>
    <xf numFmtId="39" fontId="3" fillId="0" borderId="17" xfId="0" applyNumberFormat="1" applyFont="1" applyBorder="1" applyAlignment="1">
      <alignment vertical="center"/>
    </xf>
    <xf numFmtId="39" fontId="3" fillId="0" borderId="18" xfId="0" applyNumberFormat="1" applyFont="1" applyBorder="1" applyAlignment="1">
      <alignment vertical="center"/>
    </xf>
    <xf numFmtId="4" fontId="3" fillId="2" borderId="20" xfId="0" applyNumberFormat="1" applyFont="1" applyFill="1" applyBorder="1" applyAlignment="1">
      <alignment vertical="center"/>
    </xf>
    <xf numFmtId="4" fontId="3" fillId="0" borderId="20" xfId="0" applyNumberFormat="1" applyFont="1" applyBorder="1" applyAlignment="1">
      <alignment vertical="center"/>
    </xf>
    <xf numFmtId="39" fontId="3" fillId="0" borderId="19" xfId="0" applyNumberFormat="1" applyFont="1" applyBorder="1" applyAlignment="1">
      <alignment vertical="center"/>
    </xf>
    <xf numFmtId="39" fontId="3" fillId="0" borderId="20" xfId="0" applyNumberFormat="1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4" fontId="3" fillId="4" borderId="5" xfId="0" applyNumberFormat="1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vertical="center"/>
    </xf>
    <xf numFmtId="0" fontId="0" fillId="0" borderId="0" xfId="0"/>
    <xf numFmtId="4" fontId="2" fillId="0" borderId="3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0" fillId="0" borderId="0" xfId="0" applyNumberFormat="1"/>
    <xf numFmtId="165" fontId="2" fillId="0" borderId="0" xfId="0" applyNumberFormat="1" applyFont="1" applyBorder="1" applyAlignment="1">
      <alignment vertical="center"/>
    </xf>
    <xf numFmtId="4" fontId="0" fillId="0" borderId="0" xfId="0" applyNumberFormat="1" applyBorder="1"/>
    <xf numFmtId="0" fontId="2" fillId="0" borderId="3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166" fontId="3" fillId="0" borderId="2" xfId="0" applyNumberFormat="1" applyFont="1" applyBorder="1" applyAlignment="1">
      <alignment vertical="center"/>
    </xf>
    <xf numFmtId="0" fontId="0" fillId="0" borderId="2" xfId="0" applyBorder="1"/>
    <xf numFmtId="4" fontId="0" fillId="0" borderId="2" xfId="0" applyNumberFormat="1" applyBorder="1"/>
    <xf numFmtId="0" fontId="0" fillId="0" borderId="3" xfId="0" applyBorder="1"/>
    <xf numFmtId="4" fontId="3" fillId="0" borderId="4" xfId="0" applyNumberFormat="1" applyFont="1" applyFill="1" applyBorder="1" applyAlignment="1">
      <alignment vertical="center"/>
    </xf>
    <xf numFmtId="0" fontId="2" fillId="0" borderId="4" xfId="0" applyFont="1" applyBorder="1"/>
    <xf numFmtId="0" fontId="2" fillId="0" borderId="1" xfId="0" applyFont="1" applyBorder="1"/>
    <xf numFmtId="0" fontId="2" fillId="0" borderId="2" xfId="0" applyFont="1" applyBorder="1"/>
    <xf numFmtId="0" fontId="3" fillId="0" borderId="4" xfId="0" applyFont="1" applyBorder="1"/>
    <xf numFmtId="0" fontId="3" fillId="0" borderId="2" xfId="0" applyFont="1" applyBorder="1"/>
    <xf numFmtId="14" fontId="3" fillId="0" borderId="2" xfId="0" applyNumberFormat="1" applyFont="1" applyBorder="1"/>
    <xf numFmtId="4" fontId="2" fillId="0" borderId="2" xfId="0" applyNumberFormat="1" applyFont="1" applyBorder="1"/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" fontId="2" fillId="0" borderId="0" xfId="0" applyNumberFormat="1" applyFont="1"/>
    <xf numFmtId="4" fontId="2" fillId="0" borderId="2" xfId="0" applyNumberFormat="1" applyFont="1" applyFill="1" applyBorder="1"/>
    <xf numFmtId="0" fontId="7" fillId="0" borderId="0" xfId="0" applyFont="1"/>
    <xf numFmtId="4" fontId="7" fillId="0" borderId="0" xfId="0" applyNumberFormat="1" applyFont="1"/>
    <xf numFmtId="0" fontId="3" fillId="0" borderId="1" xfId="0" applyFont="1" applyFill="1" applyBorder="1" applyAlignment="1">
      <alignment horizontal="center" vertical="center"/>
    </xf>
    <xf numFmtId="4" fontId="9" fillId="0" borderId="0" xfId="0" applyNumberFormat="1" applyFont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" fontId="0" fillId="0" borderId="3" xfId="0" applyNumberFormat="1" applyBorder="1"/>
    <xf numFmtId="4" fontId="2" fillId="0" borderId="25" xfId="0" applyNumberFormat="1" applyFon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37"/>
  <sheetViews>
    <sheetView showGridLines="0" topLeftCell="C1" workbookViewId="0">
      <pane ySplit="5" topLeftCell="A66" activePane="bottomLeft" state="frozen"/>
      <selection pane="bottomLeft" activeCell="E89" sqref="E89"/>
    </sheetView>
  </sheetViews>
  <sheetFormatPr baseColWidth="10" defaultColWidth="11.453125" defaultRowHeight="13" x14ac:dyDescent="0.25"/>
  <cols>
    <col min="1" max="1" width="12" style="1" customWidth="1"/>
    <col min="2" max="2" width="29" style="1" customWidth="1"/>
    <col min="3" max="3" width="15.26953125" style="1" customWidth="1"/>
    <col min="4" max="5" width="15.453125" style="1" customWidth="1"/>
    <col min="6" max="6" width="11.54296875" style="1" customWidth="1"/>
    <col min="7" max="11" width="16.7265625" style="1" customWidth="1"/>
    <col min="12" max="13" width="16.7265625" style="4" customWidth="1"/>
    <col min="14" max="14" width="16.7265625" style="1" customWidth="1"/>
    <col min="15" max="15" width="16.453125" style="1" bestFit="1" customWidth="1"/>
    <col min="16" max="16" width="14.26953125" style="1" customWidth="1"/>
    <col min="17" max="17" width="17.26953125" style="1" bestFit="1" customWidth="1"/>
    <col min="18" max="16384" width="11.453125" style="1"/>
  </cols>
  <sheetData>
    <row r="2" spans="1:17" s="14" customFormat="1" ht="15.5" x14ac:dyDescent="0.25">
      <c r="A2" s="135" t="s">
        <v>89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</row>
    <row r="4" spans="1:17" s="13" customFormat="1" x14ac:dyDescent="0.25">
      <c r="A4" s="137" t="s">
        <v>0</v>
      </c>
      <c r="B4" s="139" t="s">
        <v>74</v>
      </c>
      <c r="C4" s="141" t="s">
        <v>3</v>
      </c>
      <c r="D4" s="48" t="s">
        <v>75</v>
      </c>
      <c r="E4" s="96" t="s">
        <v>75</v>
      </c>
      <c r="F4" s="48" t="s">
        <v>77</v>
      </c>
      <c r="G4" s="46" t="s">
        <v>79</v>
      </c>
      <c r="H4" s="136" t="s">
        <v>6</v>
      </c>
      <c r="I4" s="136"/>
      <c r="J4" s="136"/>
      <c r="K4" s="136" t="s">
        <v>1</v>
      </c>
      <c r="L4" s="136"/>
      <c r="M4" s="136"/>
      <c r="N4" s="15" t="s">
        <v>2</v>
      </c>
    </row>
    <row r="5" spans="1:17" s="13" customFormat="1" ht="26" x14ac:dyDescent="0.25">
      <c r="A5" s="138"/>
      <c r="B5" s="140"/>
      <c r="C5" s="142"/>
      <c r="D5" s="49" t="s">
        <v>76</v>
      </c>
      <c r="E5" s="97" t="s">
        <v>90</v>
      </c>
      <c r="F5" s="49" t="s">
        <v>78</v>
      </c>
      <c r="G5" s="25" t="s">
        <v>80</v>
      </c>
      <c r="H5" s="17" t="s">
        <v>82</v>
      </c>
      <c r="I5" s="30" t="s">
        <v>83</v>
      </c>
      <c r="J5" s="25" t="s">
        <v>7</v>
      </c>
      <c r="K5" s="36" t="s">
        <v>81</v>
      </c>
      <c r="L5" s="41" t="s">
        <v>84</v>
      </c>
      <c r="M5" s="37" t="s">
        <v>7</v>
      </c>
      <c r="N5" s="16">
        <v>40633</v>
      </c>
    </row>
    <row r="6" spans="1:17" x14ac:dyDescent="0.25">
      <c r="A6" s="18"/>
      <c r="B6" s="31"/>
      <c r="C6" s="31"/>
      <c r="D6" s="31"/>
      <c r="E6" s="31"/>
      <c r="F6" s="31"/>
      <c r="G6" s="26"/>
      <c r="H6" s="18"/>
      <c r="I6" s="31"/>
      <c r="J6" s="26"/>
      <c r="K6" s="18"/>
      <c r="L6" s="42"/>
      <c r="M6" s="38"/>
      <c r="N6" s="3"/>
    </row>
    <row r="7" spans="1:17" x14ac:dyDescent="0.25">
      <c r="A7" s="67" t="s">
        <v>88</v>
      </c>
      <c r="B7" s="68" t="s">
        <v>4</v>
      </c>
      <c r="C7" s="68" t="s">
        <v>5</v>
      </c>
      <c r="D7" s="68" t="s">
        <v>50</v>
      </c>
      <c r="E7" s="68"/>
      <c r="F7" s="69">
        <v>2</v>
      </c>
      <c r="G7" s="70">
        <v>28812084.43</v>
      </c>
      <c r="H7" s="71">
        <f>SUM(H9:H13)</f>
        <v>0</v>
      </c>
      <c r="I7" s="72">
        <f>+I9+I14</f>
        <v>0</v>
      </c>
      <c r="J7" s="70">
        <f>SUM(J9:J14)</f>
        <v>0</v>
      </c>
      <c r="K7" s="73">
        <f>SUM(K9:K13)</f>
        <v>0</v>
      </c>
      <c r="L7" s="74">
        <f>SUM(L9:L14)</f>
        <v>0</v>
      </c>
      <c r="M7" s="75">
        <f>+K7+L7</f>
        <v>0</v>
      </c>
      <c r="N7" s="76">
        <f>+G7+J7+M7</f>
        <v>28812084.43</v>
      </c>
      <c r="O7" s="4"/>
      <c r="P7" s="4"/>
      <c r="Q7" s="5"/>
    </row>
    <row r="8" spans="1:17" x14ac:dyDescent="0.25">
      <c r="A8" s="18"/>
      <c r="B8" s="31"/>
      <c r="C8" s="31"/>
      <c r="D8" s="31"/>
      <c r="E8" s="31"/>
      <c r="F8" s="50"/>
      <c r="G8" s="27"/>
      <c r="H8" s="19"/>
      <c r="I8" s="32"/>
      <c r="J8" s="27"/>
      <c r="K8" s="20"/>
      <c r="L8" s="42"/>
      <c r="M8" s="38"/>
      <c r="N8" s="6"/>
      <c r="O8" s="4"/>
      <c r="P8" s="4"/>
    </row>
    <row r="9" spans="1:17" x14ac:dyDescent="0.25">
      <c r="A9" s="18"/>
      <c r="B9" s="31" t="s">
        <v>20</v>
      </c>
      <c r="C9" s="31"/>
      <c r="D9" s="31"/>
      <c r="E9" s="31"/>
      <c r="F9" s="50"/>
      <c r="G9" s="27"/>
      <c r="H9" s="19"/>
      <c r="I9" s="33"/>
      <c r="J9" s="27"/>
      <c r="K9" s="20"/>
      <c r="L9" s="42"/>
      <c r="M9" s="38"/>
      <c r="N9" s="6"/>
    </row>
    <row r="10" spans="1:17" x14ac:dyDescent="0.25">
      <c r="A10" s="18"/>
      <c r="B10" s="31" t="s">
        <v>22</v>
      </c>
      <c r="C10" s="31"/>
      <c r="D10" s="31"/>
      <c r="E10" s="31"/>
      <c r="F10" s="50"/>
      <c r="G10" s="27"/>
      <c r="H10" s="20"/>
      <c r="I10" s="33"/>
      <c r="J10" s="27">
        <f>+H10+I10</f>
        <v>0</v>
      </c>
      <c r="K10" s="20"/>
      <c r="L10" s="42"/>
      <c r="M10" s="38"/>
      <c r="N10" s="6"/>
    </row>
    <row r="11" spans="1:17" x14ac:dyDescent="0.25">
      <c r="A11" s="18"/>
      <c r="B11" s="31" t="s">
        <v>85</v>
      </c>
      <c r="C11" s="31"/>
      <c r="D11" s="31"/>
      <c r="E11" s="31"/>
      <c r="F11" s="50"/>
      <c r="G11" s="27"/>
      <c r="H11" s="20"/>
      <c r="I11" s="33"/>
      <c r="J11" s="27"/>
      <c r="K11" s="20"/>
      <c r="L11" s="42"/>
      <c r="M11" s="38"/>
      <c r="N11" s="6"/>
    </row>
    <row r="12" spans="1:17" x14ac:dyDescent="0.25">
      <c r="A12" s="18"/>
      <c r="B12" s="31" t="s">
        <v>19</v>
      </c>
      <c r="C12" s="33"/>
      <c r="D12" s="33"/>
      <c r="E12" s="33"/>
      <c r="F12" s="51"/>
      <c r="G12" s="27"/>
      <c r="H12" s="20"/>
      <c r="I12" s="33"/>
      <c r="J12" s="27"/>
      <c r="K12" s="20"/>
      <c r="L12" s="42"/>
      <c r="M12" s="38"/>
      <c r="N12" s="6"/>
    </row>
    <row r="13" spans="1:17" x14ac:dyDescent="0.25">
      <c r="A13" s="18"/>
      <c r="B13" s="31" t="s">
        <v>21</v>
      </c>
      <c r="C13" s="33"/>
      <c r="D13" s="33"/>
      <c r="E13" s="33"/>
      <c r="F13" s="51"/>
      <c r="G13" s="27"/>
      <c r="H13" s="20"/>
      <c r="I13" s="33"/>
      <c r="J13" s="27"/>
      <c r="K13" s="20"/>
      <c r="L13" s="42"/>
      <c r="M13" s="38"/>
      <c r="N13" s="6"/>
    </row>
    <row r="14" spans="1:17" x14ac:dyDescent="0.25">
      <c r="A14" s="18"/>
      <c r="B14" s="52"/>
      <c r="C14" s="33"/>
      <c r="D14" s="33"/>
      <c r="E14" s="33"/>
      <c r="F14" s="51"/>
      <c r="G14" s="27"/>
      <c r="H14" s="20"/>
      <c r="I14" s="33"/>
      <c r="J14" s="27"/>
      <c r="K14" s="20"/>
      <c r="L14" s="42"/>
      <c r="M14" s="38"/>
      <c r="N14" s="6"/>
    </row>
    <row r="15" spans="1:17" x14ac:dyDescent="0.25">
      <c r="A15" s="45"/>
      <c r="B15" s="53"/>
      <c r="C15" s="53"/>
      <c r="D15" s="53"/>
      <c r="E15" s="53"/>
      <c r="F15" s="54"/>
      <c r="G15" s="28"/>
      <c r="H15" s="21"/>
      <c r="I15" s="34"/>
      <c r="J15" s="28"/>
      <c r="K15" s="22"/>
      <c r="L15" s="43"/>
      <c r="M15" s="39"/>
      <c r="N15" s="7"/>
      <c r="O15" s="4"/>
    </row>
    <row r="16" spans="1:17" x14ac:dyDescent="0.25">
      <c r="A16" s="67" t="s">
        <v>88</v>
      </c>
      <c r="B16" s="68" t="s">
        <v>8</v>
      </c>
      <c r="C16" s="68"/>
      <c r="D16" s="68" t="s">
        <v>51</v>
      </c>
      <c r="E16" s="68"/>
      <c r="F16" s="69">
        <v>0</v>
      </c>
      <c r="G16" s="70">
        <v>1184869.2700000003</v>
      </c>
      <c r="H16" s="73">
        <f t="shared" ref="H16:N16" si="0">SUM(H17:H27)</f>
        <v>0</v>
      </c>
      <c r="I16" s="92">
        <f t="shared" si="0"/>
        <v>0</v>
      </c>
      <c r="J16" s="70">
        <f t="shared" si="0"/>
        <v>0</v>
      </c>
      <c r="K16" s="73">
        <f t="shared" si="0"/>
        <v>0</v>
      </c>
      <c r="L16" s="92">
        <f t="shared" si="0"/>
        <v>0</v>
      </c>
      <c r="M16" s="70">
        <f t="shared" si="0"/>
        <v>0</v>
      </c>
      <c r="N16" s="76">
        <f t="shared" si="0"/>
        <v>1184869.2700000003</v>
      </c>
      <c r="P16" s="8"/>
    </row>
    <row r="17" spans="1:16" x14ac:dyDescent="0.25">
      <c r="A17" s="18"/>
      <c r="B17" s="55"/>
      <c r="C17" s="31" t="s">
        <v>5</v>
      </c>
      <c r="D17" s="31"/>
      <c r="E17" s="31"/>
      <c r="F17" s="50"/>
      <c r="G17" s="27">
        <v>130053.11</v>
      </c>
      <c r="H17" s="20"/>
      <c r="I17" s="33"/>
      <c r="J17" s="27">
        <f t="shared" ref="J17:J27" si="1">+I17+H17</f>
        <v>0</v>
      </c>
      <c r="K17" s="20"/>
      <c r="L17" s="42"/>
      <c r="M17" s="38"/>
      <c r="N17" s="6">
        <f>+G17+J17+M17</f>
        <v>130053.11</v>
      </c>
    </row>
    <row r="18" spans="1:16" x14ac:dyDescent="0.25">
      <c r="A18" s="18"/>
      <c r="B18" s="31"/>
      <c r="C18" s="31" t="s">
        <v>37</v>
      </c>
      <c r="D18" s="31"/>
      <c r="E18" s="31"/>
      <c r="F18" s="50"/>
      <c r="G18" s="27">
        <v>4694</v>
      </c>
      <c r="H18" s="20"/>
      <c r="I18" s="33"/>
      <c r="J18" s="27">
        <f t="shared" si="1"/>
        <v>0</v>
      </c>
      <c r="K18" s="20"/>
      <c r="L18" s="42"/>
      <c r="M18" s="38"/>
      <c r="N18" s="6">
        <f t="shared" ref="N18:N27" si="2">+G18+J18+M18</f>
        <v>4694</v>
      </c>
    </row>
    <row r="19" spans="1:16" x14ac:dyDescent="0.25">
      <c r="A19" s="18"/>
      <c r="B19" s="31"/>
      <c r="C19" s="31" t="s">
        <v>64</v>
      </c>
      <c r="D19" s="31"/>
      <c r="E19" s="31"/>
      <c r="F19" s="50"/>
      <c r="G19" s="27">
        <v>33390.699999999997</v>
      </c>
      <c r="H19" s="20"/>
      <c r="I19" s="33"/>
      <c r="J19" s="27">
        <f t="shared" si="1"/>
        <v>0</v>
      </c>
      <c r="K19" s="20"/>
      <c r="L19" s="42"/>
      <c r="M19" s="38"/>
      <c r="N19" s="9">
        <f t="shared" si="2"/>
        <v>33390.699999999997</v>
      </c>
    </row>
    <row r="20" spans="1:16" x14ac:dyDescent="0.25">
      <c r="A20" s="18"/>
      <c r="B20" s="31"/>
      <c r="C20" s="31" t="s">
        <v>9</v>
      </c>
      <c r="D20" s="31"/>
      <c r="E20" s="31"/>
      <c r="F20" s="50"/>
      <c r="G20" s="27">
        <v>27658</v>
      </c>
      <c r="H20" s="20"/>
      <c r="I20" s="33"/>
      <c r="J20" s="27">
        <f t="shared" si="1"/>
        <v>0</v>
      </c>
      <c r="K20" s="20"/>
      <c r="L20" s="42"/>
      <c r="M20" s="38"/>
      <c r="N20" s="6">
        <f t="shared" si="2"/>
        <v>27658</v>
      </c>
    </row>
    <row r="21" spans="1:16" x14ac:dyDescent="0.25">
      <c r="A21" s="18"/>
      <c r="B21" s="31"/>
      <c r="C21" s="31" t="s">
        <v>10</v>
      </c>
      <c r="D21" s="31"/>
      <c r="E21" s="31"/>
      <c r="F21" s="50"/>
      <c r="G21" s="27">
        <v>700852.61</v>
      </c>
      <c r="H21" s="20"/>
      <c r="I21" s="33"/>
      <c r="J21" s="27">
        <f t="shared" si="1"/>
        <v>0</v>
      </c>
      <c r="K21" s="20"/>
      <c r="L21" s="42"/>
      <c r="M21" s="38">
        <f>+L21+K21</f>
        <v>0</v>
      </c>
      <c r="N21" s="6">
        <f t="shared" si="2"/>
        <v>700852.61</v>
      </c>
    </row>
    <row r="22" spans="1:16" x14ac:dyDescent="0.25">
      <c r="A22" s="18"/>
      <c r="B22" s="31"/>
      <c r="C22" s="31" t="s">
        <v>27</v>
      </c>
      <c r="D22" s="31"/>
      <c r="E22" s="31"/>
      <c r="F22" s="50"/>
      <c r="G22" s="27">
        <v>46906.35</v>
      </c>
      <c r="H22" s="20"/>
      <c r="I22" s="33"/>
      <c r="J22" s="27">
        <f t="shared" si="1"/>
        <v>0</v>
      </c>
      <c r="K22" s="20"/>
      <c r="L22" s="42"/>
      <c r="M22" s="38"/>
      <c r="N22" s="6">
        <f t="shared" si="2"/>
        <v>46906.35</v>
      </c>
    </row>
    <row r="23" spans="1:16" x14ac:dyDescent="0.25">
      <c r="A23" s="18"/>
      <c r="B23" s="31"/>
      <c r="C23" s="31" t="s">
        <v>12</v>
      </c>
      <c r="D23" s="31"/>
      <c r="E23" s="31"/>
      <c r="F23" s="50"/>
      <c r="G23" s="27">
        <v>25274.81</v>
      </c>
      <c r="H23" s="20"/>
      <c r="I23" s="33"/>
      <c r="J23" s="27">
        <f t="shared" si="1"/>
        <v>0</v>
      </c>
      <c r="K23" s="20"/>
      <c r="L23" s="42"/>
      <c r="M23" s="38">
        <f>+L23+K23</f>
        <v>0</v>
      </c>
      <c r="N23" s="6">
        <f t="shared" si="2"/>
        <v>25274.81</v>
      </c>
    </row>
    <row r="24" spans="1:16" x14ac:dyDescent="0.25">
      <c r="A24" s="18"/>
      <c r="B24" s="31"/>
      <c r="C24" s="31" t="s">
        <v>11</v>
      </c>
      <c r="D24" s="31"/>
      <c r="E24" s="31"/>
      <c r="F24" s="50"/>
      <c r="G24" s="27">
        <v>73599.38</v>
      </c>
      <c r="H24" s="20"/>
      <c r="I24" s="33"/>
      <c r="J24" s="27">
        <f t="shared" si="1"/>
        <v>0</v>
      </c>
      <c r="K24" s="20"/>
      <c r="L24" s="42"/>
      <c r="M24" s="38">
        <f>+L24+K24</f>
        <v>0</v>
      </c>
      <c r="N24" s="6">
        <f t="shared" si="2"/>
        <v>73599.38</v>
      </c>
      <c r="P24" s="8"/>
    </row>
    <row r="25" spans="1:16" x14ac:dyDescent="0.25">
      <c r="A25" s="18"/>
      <c r="B25" s="31"/>
      <c r="C25" s="31" t="s">
        <v>40</v>
      </c>
      <c r="D25" s="31"/>
      <c r="E25" s="31"/>
      <c r="F25" s="50"/>
      <c r="G25" s="27">
        <v>111373.84</v>
      </c>
      <c r="H25" s="20"/>
      <c r="I25" s="33"/>
      <c r="J25" s="27">
        <f t="shared" si="1"/>
        <v>0</v>
      </c>
      <c r="K25" s="20"/>
      <c r="L25" s="42"/>
      <c r="M25" s="38">
        <f>+L25+K25</f>
        <v>0</v>
      </c>
      <c r="N25" s="6">
        <f t="shared" si="2"/>
        <v>111373.84</v>
      </c>
    </row>
    <row r="26" spans="1:16" x14ac:dyDescent="0.25">
      <c r="A26" s="18"/>
      <c r="B26" s="31"/>
      <c r="C26" s="31" t="s">
        <v>41</v>
      </c>
      <c r="D26" s="31"/>
      <c r="E26" s="31"/>
      <c r="F26" s="50"/>
      <c r="G26" s="27">
        <v>29027.87</v>
      </c>
      <c r="H26" s="20"/>
      <c r="I26" s="33"/>
      <c r="J26" s="27">
        <f t="shared" si="1"/>
        <v>0</v>
      </c>
      <c r="K26" s="20"/>
      <c r="L26" s="42"/>
      <c r="M26" s="38"/>
      <c r="N26" s="6">
        <f t="shared" si="2"/>
        <v>29027.87</v>
      </c>
    </row>
    <row r="27" spans="1:16" x14ac:dyDescent="0.25">
      <c r="A27" s="18"/>
      <c r="B27" s="31"/>
      <c r="C27" s="31" t="s">
        <v>48</v>
      </c>
      <c r="D27" s="31"/>
      <c r="E27" s="31"/>
      <c r="F27" s="50"/>
      <c r="G27" s="27">
        <v>2038.6</v>
      </c>
      <c r="H27" s="20"/>
      <c r="I27" s="33"/>
      <c r="J27" s="27">
        <f t="shared" si="1"/>
        <v>0</v>
      </c>
      <c r="K27" s="20"/>
      <c r="L27" s="42"/>
      <c r="M27" s="38">
        <f>+L27+K27</f>
        <v>0</v>
      </c>
      <c r="N27" s="6">
        <f t="shared" si="2"/>
        <v>2038.6</v>
      </c>
    </row>
    <row r="28" spans="1:16" x14ac:dyDescent="0.25">
      <c r="A28" s="18"/>
      <c r="B28" s="31"/>
      <c r="C28" s="31"/>
      <c r="D28" s="31"/>
      <c r="E28" s="31"/>
      <c r="F28" s="50"/>
      <c r="G28" s="27"/>
      <c r="H28" s="20"/>
      <c r="I28" s="33"/>
      <c r="J28" s="27"/>
      <c r="K28" s="20"/>
      <c r="L28" s="42"/>
      <c r="M28" s="38"/>
      <c r="N28" s="6"/>
    </row>
    <row r="29" spans="1:16" x14ac:dyDescent="0.25">
      <c r="A29" s="45"/>
      <c r="B29" s="53"/>
      <c r="C29" s="53"/>
      <c r="D29" s="53"/>
      <c r="E29" s="53"/>
      <c r="F29" s="54"/>
      <c r="G29" s="28"/>
      <c r="H29" s="22"/>
      <c r="I29" s="34"/>
      <c r="J29" s="28"/>
      <c r="K29" s="22"/>
      <c r="L29" s="43"/>
      <c r="M29" s="39"/>
      <c r="N29" s="7"/>
    </row>
    <row r="30" spans="1:16" x14ac:dyDescent="0.25">
      <c r="A30" s="67" t="s">
        <v>88</v>
      </c>
      <c r="B30" s="68" t="s">
        <v>13</v>
      </c>
      <c r="C30" s="68"/>
      <c r="D30" s="68"/>
      <c r="E30" s="68"/>
      <c r="F30" s="69"/>
      <c r="G30" s="70">
        <v>2537035.8100000005</v>
      </c>
      <c r="H30" s="73">
        <f t="shared" ref="H30:M30" si="3">+H32+H37</f>
        <v>0</v>
      </c>
      <c r="I30" s="92">
        <f t="shared" si="3"/>
        <v>0</v>
      </c>
      <c r="J30" s="70">
        <f t="shared" si="3"/>
        <v>0</v>
      </c>
      <c r="K30" s="73">
        <f t="shared" si="3"/>
        <v>0</v>
      </c>
      <c r="L30" s="92">
        <f t="shared" si="3"/>
        <v>0</v>
      </c>
      <c r="M30" s="70">
        <f t="shared" si="3"/>
        <v>0</v>
      </c>
      <c r="N30" s="76">
        <f>+G30+J30+M30</f>
        <v>2537035.8100000005</v>
      </c>
    </row>
    <row r="31" spans="1:16" x14ac:dyDescent="0.25">
      <c r="A31" s="18"/>
      <c r="B31" s="55"/>
      <c r="C31" s="31"/>
      <c r="D31" s="31"/>
      <c r="E31" s="31"/>
      <c r="F31" s="50"/>
      <c r="G31" s="27"/>
      <c r="H31" s="20"/>
      <c r="I31" s="33"/>
      <c r="J31" s="27"/>
      <c r="K31" s="20"/>
      <c r="L31" s="42"/>
      <c r="M31" s="38"/>
      <c r="N31" s="6"/>
    </row>
    <row r="32" spans="1:16" x14ac:dyDescent="0.25">
      <c r="A32" s="18"/>
      <c r="B32" s="59" t="s">
        <v>65</v>
      </c>
      <c r="C32" s="60"/>
      <c r="D32" s="60"/>
      <c r="E32" s="60"/>
      <c r="F32" s="61"/>
      <c r="G32" s="62">
        <v>2332432.9600000004</v>
      </c>
      <c r="H32" s="63">
        <f t="shared" ref="H32:M32" si="4">SUM(H33:H35)</f>
        <v>0</v>
      </c>
      <c r="I32" s="64">
        <f t="shared" si="4"/>
        <v>0</v>
      </c>
      <c r="J32" s="62">
        <f t="shared" si="4"/>
        <v>0</v>
      </c>
      <c r="K32" s="63">
        <f t="shared" si="4"/>
        <v>0</v>
      </c>
      <c r="L32" s="64">
        <f t="shared" si="4"/>
        <v>0</v>
      </c>
      <c r="M32" s="62">
        <f t="shared" si="4"/>
        <v>0</v>
      </c>
      <c r="N32" s="65">
        <f>+G32+J32+M32</f>
        <v>2332432.9600000004</v>
      </c>
      <c r="O32" s="8"/>
    </row>
    <row r="33" spans="1:15" x14ac:dyDescent="0.25">
      <c r="A33" s="18"/>
      <c r="B33" s="31" t="s">
        <v>14</v>
      </c>
      <c r="C33" s="31" t="s">
        <v>5</v>
      </c>
      <c r="D33" s="31" t="s">
        <v>67</v>
      </c>
      <c r="E33" s="31"/>
      <c r="F33" s="50">
        <v>0</v>
      </c>
      <c r="G33" s="27">
        <v>2052203.36</v>
      </c>
      <c r="H33" s="20"/>
      <c r="I33" s="33"/>
      <c r="J33" s="27">
        <f t="shared" ref="J33:J47" si="5">+I33+H33</f>
        <v>0</v>
      </c>
      <c r="K33" s="20"/>
      <c r="L33" s="42"/>
      <c r="M33" s="38">
        <f t="shared" ref="M33:M46" si="6">+L33+K33</f>
        <v>0</v>
      </c>
      <c r="N33" s="6">
        <f t="shared" ref="N33:N47" si="7">+G33+J33+M33</f>
        <v>2052203.36</v>
      </c>
    </row>
    <row r="34" spans="1:15" x14ac:dyDescent="0.25">
      <c r="A34" s="18"/>
      <c r="B34" s="31" t="s">
        <v>30</v>
      </c>
      <c r="C34" s="31" t="s">
        <v>5</v>
      </c>
      <c r="D34" s="31" t="s">
        <v>67</v>
      </c>
      <c r="E34" s="31"/>
      <c r="F34" s="50">
        <v>0</v>
      </c>
      <c r="G34" s="27">
        <v>33901.83</v>
      </c>
      <c r="H34" s="20"/>
      <c r="I34" s="33"/>
      <c r="J34" s="27"/>
      <c r="K34" s="20"/>
      <c r="L34" s="42"/>
      <c r="M34" s="38"/>
      <c r="N34" s="6">
        <f>+G34+J34+M34</f>
        <v>33901.83</v>
      </c>
      <c r="O34" s="8"/>
    </row>
    <row r="35" spans="1:15" x14ac:dyDescent="0.25">
      <c r="A35" s="18"/>
      <c r="B35" s="31" t="s">
        <v>47</v>
      </c>
      <c r="C35" s="31" t="s">
        <v>5</v>
      </c>
      <c r="D35" s="31" t="s">
        <v>52</v>
      </c>
      <c r="E35" s="31"/>
      <c r="F35" s="50">
        <v>0</v>
      </c>
      <c r="G35" s="27">
        <v>246327.77000000002</v>
      </c>
      <c r="H35" s="20"/>
      <c r="I35" s="33"/>
      <c r="J35" s="27">
        <f t="shared" si="5"/>
        <v>0</v>
      </c>
      <c r="K35" s="20"/>
      <c r="L35" s="42"/>
      <c r="M35" s="38">
        <f t="shared" si="6"/>
        <v>0</v>
      </c>
      <c r="N35" s="6">
        <f>+G35+J35+M35</f>
        <v>246327.77000000002</v>
      </c>
    </row>
    <row r="36" spans="1:15" x14ac:dyDescent="0.25">
      <c r="A36" s="18"/>
      <c r="B36" s="31"/>
      <c r="C36" s="31"/>
      <c r="D36" s="31"/>
      <c r="E36" s="31"/>
      <c r="F36" s="50"/>
      <c r="G36" s="27"/>
      <c r="H36" s="20"/>
      <c r="I36" s="33"/>
      <c r="J36" s="27"/>
      <c r="K36" s="20"/>
      <c r="L36" s="42"/>
      <c r="M36" s="38"/>
      <c r="N36" s="6"/>
    </row>
    <row r="37" spans="1:15" x14ac:dyDescent="0.25">
      <c r="A37" s="18"/>
      <c r="B37" s="59" t="s">
        <v>66</v>
      </c>
      <c r="C37" s="60"/>
      <c r="D37" s="60"/>
      <c r="E37" s="60"/>
      <c r="F37" s="61"/>
      <c r="G37" s="62">
        <v>204602.85</v>
      </c>
      <c r="H37" s="63">
        <f t="shared" ref="H37:M37" si="8">SUM(H38:H46)</f>
        <v>0</v>
      </c>
      <c r="I37" s="64">
        <f t="shared" si="8"/>
        <v>0</v>
      </c>
      <c r="J37" s="62">
        <f t="shared" si="8"/>
        <v>0</v>
      </c>
      <c r="K37" s="63">
        <f t="shared" si="8"/>
        <v>0</v>
      </c>
      <c r="L37" s="64">
        <f t="shared" si="8"/>
        <v>0</v>
      </c>
      <c r="M37" s="62">
        <f t="shared" si="8"/>
        <v>0</v>
      </c>
      <c r="N37" s="65">
        <f>+G37+J37+M37</f>
        <v>204602.85</v>
      </c>
    </row>
    <row r="38" spans="1:15" x14ac:dyDescent="0.25">
      <c r="A38" s="18"/>
      <c r="B38" s="31" t="s">
        <v>23</v>
      </c>
      <c r="C38" s="31" t="s">
        <v>5</v>
      </c>
      <c r="D38" s="31" t="s">
        <v>53</v>
      </c>
      <c r="E38" s="31"/>
      <c r="F38" s="50">
        <v>9</v>
      </c>
      <c r="G38" s="27">
        <v>1440.77</v>
      </c>
      <c r="H38" s="20"/>
      <c r="I38" s="33"/>
      <c r="J38" s="27">
        <f t="shared" si="5"/>
        <v>0</v>
      </c>
      <c r="K38" s="20"/>
      <c r="L38" s="42">
        <v>0</v>
      </c>
      <c r="M38" s="38">
        <f t="shared" si="6"/>
        <v>0</v>
      </c>
      <c r="N38" s="6">
        <f t="shared" si="7"/>
        <v>1440.77</v>
      </c>
    </row>
    <row r="39" spans="1:15" x14ac:dyDescent="0.25">
      <c r="A39" s="18"/>
      <c r="B39" s="31" t="s">
        <v>36</v>
      </c>
      <c r="C39" s="31" t="s">
        <v>5</v>
      </c>
      <c r="D39" s="31" t="s">
        <v>53</v>
      </c>
      <c r="E39" s="31"/>
      <c r="F39" s="50">
        <v>9</v>
      </c>
      <c r="G39" s="27">
        <v>122</v>
      </c>
      <c r="H39" s="20"/>
      <c r="I39" s="33"/>
      <c r="J39" s="27">
        <f t="shared" si="5"/>
        <v>0</v>
      </c>
      <c r="K39" s="20"/>
      <c r="L39" s="42">
        <v>0</v>
      </c>
      <c r="M39" s="38">
        <f t="shared" si="6"/>
        <v>0</v>
      </c>
      <c r="N39" s="6">
        <f t="shared" si="7"/>
        <v>122</v>
      </c>
    </row>
    <row r="40" spans="1:15" x14ac:dyDescent="0.25">
      <c r="A40" s="18"/>
      <c r="B40" s="31" t="s">
        <v>49</v>
      </c>
      <c r="C40" s="31" t="s">
        <v>5</v>
      </c>
      <c r="D40" s="31" t="s">
        <v>53</v>
      </c>
      <c r="E40" s="31"/>
      <c r="F40" s="50">
        <v>9</v>
      </c>
      <c r="G40" s="27">
        <v>89698</v>
      </c>
      <c r="H40" s="20"/>
      <c r="I40" s="33"/>
      <c r="J40" s="27">
        <f t="shared" si="5"/>
        <v>0</v>
      </c>
      <c r="K40" s="20"/>
      <c r="L40" s="42">
        <v>0</v>
      </c>
      <c r="M40" s="38">
        <f t="shared" si="6"/>
        <v>0</v>
      </c>
      <c r="N40" s="6">
        <f t="shared" si="7"/>
        <v>89698</v>
      </c>
    </row>
    <row r="41" spans="1:15" x14ac:dyDescent="0.25">
      <c r="A41" s="18"/>
      <c r="B41" s="31" t="s">
        <v>35</v>
      </c>
      <c r="C41" s="31" t="s">
        <v>5</v>
      </c>
      <c r="D41" s="31" t="s">
        <v>53</v>
      </c>
      <c r="E41" s="31"/>
      <c r="F41" s="50">
        <v>9</v>
      </c>
      <c r="G41" s="27">
        <v>7255.99</v>
      </c>
      <c r="H41" s="20"/>
      <c r="I41" s="33"/>
      <c r="J41" s="27">
        <f t="shared" si="5"/>
        <v>0</v>
      </c>
      <c r="K41" s="20"/>
      <c r="L41" s="42">
        <v>0</v>
      </c>
      <c r="M41" s="38">
        <f t="shared" si="6"/>
        <v>0</v>
      </c>
      <c r="N41" s="6">
        <f t="shared" si="7"/>
        <v>7255.99</v>
      </c>
    </row>
    <row r="42" spans="1:15" x14ac:dyDescent="0.25">
      <c r="A42" s="18"/>
      <c r="B42" s="31" t="s">
        <v>16</v>
      </c>
      <c r="C42" s="31" t="s">
        <v>5</v>
      </c>
      <c r="D42" s="31" t="s">
        <v>53</v>
      </c>
      <c r="E42" s="31"/>
      <c r="F42" s="50">
        <v>9</v>
      </c>
      <c r="G42" s="27">
        <v>2638.75</v>
      </c>
      <c r="H42" s="20"/>
      <c r="I42" s="33"/>
      <c r="J42" s="27">
        <f t="shared" si="5"/>
        <v>0</v>
      </c>
      <c r="K42" s="20"/>
      <c r="L42" s="42">
        <v>0</v>
      </c>
      <c r="M42" s="38">
        <f t="shared" si="6"/>
        <v>0</v>
      </c>
      <c r="N42" s="6">
        <f t="shared" si="7"/>
        <v>2638.75</v>
      </c>
    </row>
    <row r="43" spans="1:15" x14ac:dyDescent="0.25">
      <c r="A43" s="18"/>
      <c r="B43" s="31" t="s">
        <v>15</v>
      </c>
      <c r="C43" s="31" t="s">
        <v>10</v>
      </c>
      <c r="D43" s="31" t="s">
        <v>53</v>
      </c>
      <c r="E43" s="31"/>
      <c r="F43" s="50">
        <v>9</v>
      </c>
      <c r="G43" s="27">
        <v>1851</v>
      </c>
      <c r="H43" s="20"/>
      <c r="I43" s="33"/>
      <c r="J43" s="27">
        <f t="shared" si="5"/>
        <v>0</v>
      </c>
      <c r="K43" s="20"/>
      <c r="L43" s="42">
        <v>0</v>
      </c>
      <c r="M43" s="38">
        <f t="shared" si="6"/>
        <v>0</v>
      </c>
      <c r="N43" s="6">
        <f t="shared" si="7"/>
        <v>1851</v>
      </c>
    </row>
    <row r="44" spans="1:15" x14ac:dyDescent="0.25">
      <c r="A44" s="18"/>
      <c r="B44" s="31" t="s">
        <v>29</v>
      </c>
      <c r="C44" s="31" t="s">
        <v>11</v>
      </c>
      <c r="D44" s="31" t="s">
        <v>53</v>
      </c>
      <c r="E44" s="31"/>
      <c r="F44" s="50">
        <v>9</v>
      </c>
      <c r="G44" s="27">
        <v>2248.7199999999998</v>
      </c>
      <c r="H44" s="20"/>
      <c r="I44" s="33"/>
      <c r="J44" s="27">
        <f t="shared" si="5"/>
        <v>0</v>
      </c>
      <c r="K44" s="20"/>
      <c r="L44" s="42">
        <v>0</v>
      </c>
      <c r="M44" s="38">
        <f t="shared" si="6"/>
        <v>0</v>
      </c>
      <c r="N44" s="6">
        <f t="shared" si="7"/>
        <v>2248.7199999999998</v>
      </c>
    </row>
    <row r="45" spans="1:15" x14ac:dyDescent="0.25">
      <c r="A45" s="18"/>
      <c r="B45" s="31" t="s">
        <v>26</v>
      </c>
      <c r="C45" s="31" t="s">
        <v>86</v>
      </c>
      <c r="D45" s="31" t="s">
        <v>53</v>
      </c>
      <c r="E45" s="31"/>
      <c r="F45" s="50">
        <v>9</v>
      </c>
      <c r="G45" s="27">
        <v>41775</v>
      </c>
      <c r="H45" s="20"/>
      <c r="I45" s="33"/>
      <c r="J45" s="27">
        <f t="shared" si="5"/>
        <v>0</v>
      </c>
      <c r="K45" s="20"/>
      <c r="L45" s="42">
        <v>0</v>
      </c>
      <c r="M45" s="38">
        <f t="shared" si="6"/>
        <v>0</v>
      </c>
      <c r="N45" s="6">
        <f t="shared" si="7"/>
        <v>41775</v>
      </c>
    </row>
    <row r="46" spans="1:15" x14ac:dyDescent="0.25">
      <c r="A46" s="18"/>
      <c r="B46" s="52" t="s">
        <v>87</v>
      </c>
      <c r="C46" s="31" t="s">
        <v>5</v>
      </c>
      <c r="D46" s="31" t="s">
        <v>53</v>
      </c>
      <c r="E46" s="31"/>
      <c r="F46" s="50">
        <v>9</v>
      </c>
      <c r="G46" s="27">
        <v>44072.62</v>
      </c>
      <c r="H46" s="20"/>
      <c r="I46" s="33"/>
      <c r="J46" s="27">
        <f t="shared" si="5"/>
        <v>0</v>
      </c>
      <c r="K46" s="20"/>
      <c r="L46" s="42">
        <v>0</v>
      </c>
      <c r="M46" s="38">
        <f t="shared" si="6"/>
        <v>0</v>
      </c>
      <c r="N46" s="6">
        <f t="shared" si="7"/>
        <v>44072.62</v>
      </c>
      <c r="O46" s="4"/>
    </row>
    <row r="47" spans="1:15" x14ac:dyDescent="0.25">
      <c r="A47" s="18"/>
      <c r="B47" s="31" t="s">
        <v>39</v>
      </c>
      <c r="C47" s="52" t="s">
        <v>5</v>
      </c>
      <c r="D47" s="31" t="s">
        <v>53</v>
      </c>
      <c r="E47" s="31"/>
      <c r="F47" s="50">
        <v>9</v>
      </c>
      <c r="G47" s="47">
        <v>13500</v>
      </c>
      <c r="H47" s="18"/>
      <c r="I47" s="31"/>
      <c r="J47" s="27">
        <f t="shared" si="5"/>
        <v>0</v>
      </c>
      <c r="K47" s="18"/>
      <c r="L47" s="42">
        <v>0</v>
      </c>
      <c r="M47" s="38"/>
      <c r="N47" s="6">
        <f t="shared" si="7"/>
        <v>13500</v>
      </c>
    </row>
    <row r="48" spans="1:15" x14ac:dyDescent="0.25">
      <c r="A48" s="18"/>
      <c r="B48" s="31"/>
      <c r="C48" s="31"/>
      <c r="D48" s="52"/>
      <c r="E48" s="52"/>
      <c r="F48" s="56"/>
      <c r="G48" s="27"/>
      <c r="H48" s="20"/>
      <c r="I48" s="33"/>
      <c r="J48" s="27"/>
      <c r="K48" s="20"/>
      <c r="L48" s="42"/>
      <c r="M48" s="38"/>
      <c r="N48" s="6"/>
    </row>
    <row r="49" spans="1:16" x14ac:dyDescent="0.25">
      <c r="A49" s="67" t="s">
        <v>88</v>
      </c>
      <c r="B49" s="68" t="s">
        <v>46</v>
      </c>
      <c r="C49" s="93"/>
      <c r="D49" s="93"/>
      <c r="E49" s="93"/>
      <c r="F49" s="94"/>
      <c r="G49" s="70">
        <v>1831161.29</v>
      </c>
      <c r="H49" s="73">
        <f t="shared" ref="H49:N49" si="9">+H51+H53+H57+H63</f>
        <v>0</v>
      </c>
      <c r="I49" s="92">
        <f t="shared" si="9"/>
        <v>0</v>
      </c>
      <c r="J49" s="70">
        <f t="shared" si="9"/>
        <v>0</v>
      </c>
      <c r="K49" s="73">
        <f t="shared" si="9"/>
        <v>0</v>
      </c>
      <c r="L49" s="92">
        <f t="shared" si="9"/>
        <v>0</v>
      </c>
      <c r="M49" s="70">
        <f t="shared" si="9"/>
        <v>0</v>
      </c>
      <c r="N49" s="76">
        <f t="shared" si="9"/>
        <v>1831161.29</v>
      </c>
    </row>
    <row r="50" spans="1:16" x14ac:dyDescent="0.25">
      <c r="A50" s="18"/>
      <c r="B50" s="31"/>
      <c r="C50" s="31"/>
      <c r="D50" s="31"/>
      <c r="E50" s="31"/>
      <c r="F50" s="50"/>
      <c r="G50" s="26"/>
      <c r="H50" s="18"/>
      <c r="I50" s="31"/>
      <c r="J50" s="26"/>
      <c r="K50" s="18"/>
      <c r="L50" s="42"/>
      <c r="M50" s="38"/>
      <c r="N50" s="3"/>
    </row>
    <row r="51" spans="1:16" s="2" customFormat="1" x14ac:dyDescent="0.25">
      <c r="A51" s="78"/>
      <c r="B51" s="77" t="s">
        <v>56</v>
      </c>
      <c r="C51" s="59" t="s">
        <v>5</v>
      </c>
      <c r="D51" s="59" t="s">
        <v>54</v>
      </c>
      <c r="E51" s="59"/>
      <c r="F51" s="79"/>
      <c r="G51" s="80">
        <v>695746.48</v>
      </c>
      <c r="H51" s="81"/>
      <c r="I51" s="82"/>
      <c r="J51" s="80">
        <f t="shared" ref="J51:J61" si="10">+H51+I51</f>
        <v>0</v>
      </c>
      <c r="K51" s="81"/>
      <c r="L51" s="83"/>
      <c r="M51" s="84">
        <f t="shared" ref="M51:M60" si="11">+L51+K51</f>
        <v>0</v>
      </c>
      <c r="N51" s="85">
        <f t="shared" ref="N51:N61" si="12">+G51+J51+M51</f>
        <v>695746.48</v>
      </c>
    </row>
    <row r="52" spans="1:16" x14ac:dyDescent="0.25">
      <c r="A52" s="18"/>
      <c r="B52" s="31"/>
      <c r="C52" s="31"/>
      <c r="D52" s="31"/>
      <c r="E52" s="31"/>
      <c r="F52" s="50"/>
      <c r="G52" s="27"/>
      <c r="H52" s="20"/>
      <c r="I52" s="33"/>
      <c r="J52" s="27"/>
      <c r="K52" s="20"/>
      <c r="L52" s="42"/>
      <c r="M52" s="38"/>
      <c r="N52" s="6"/>
    </row>
    <row r="53" spans="1:16" s="2" customFormat="1" x14ac:dyDescent="0.25">
      <c r="A53" s="78"/>
      <c r="B53" s="77" t="s">
        <v>68</v>
      </c>
      <c r="C53" s="59"/>
      <c r="D53" s="59"/>
      <c r="E53" s="59"/>
      <c r="F53" s="79"/>
      <c r="G53" s="80">
        <v>40286.28</v>
      </c>
      <c r="H53" s="81">
        <f t="shared" ref="H53:N53" si="13">SUM(H54:H55)</f>
        <v>0</v>
      </c>
      <c r="I53" s="82">
        <f t="shared" si="13"/>
        <v>0</v>
      </c>
      <c r="J53" s="80">
        <f t="shared" si="13"/>
        <v>0</v>
      </c>
      <c r="K53" s="81">
        <f t="shared" si="13"/>
        <v>0</v>
      </c>
      <c r="L53" s="82">
        <f t="shared" si="13"/>
        <v>0</v>
      </c>
      <c r="M53" s="80">
        <f t="shared" si="13"/>
        <v>0</v>
      </c>
      <c r="N53" s="86">
        <f t="shared" si="13"/>
        <v>40286.28</v>
      </c>
    </row>
    <row r="54" spans="1:16" x14ac:dyDescent="0.25">
      <c r="A54" s="18"/>
      <c r="B54" s="31" t="s">
        <v>24</v>
      </c>
      <c r="C54" s="31" t="s">
        <v>5</v>
      </c>
      <c r="D54" s="31" t="s">
        <v>55</v>
      </c>
      <c r="E54" s="31"/>
      <c r="F54" s="50"/>
      <c r="G54" s="27">
        <v>31750.53</v>
      </c>
      <c r="H54" s="19"/>
      <c r="I54" s="33"/>
      <c r="J54" s="27">
        <f t="shared" si="10"/>
        <v>0</v>
      </c>
      <c r="K54" s="20"/>
      <c r="L54" s="42"/>
      <c r="M54" s="38">
        <f t="shared" si="11"/>
        <v>0</v>
      </c>
      <c r="N54" s="6">
        <f t="shared" si="12"/>
        <v>31750.53</v>
      </c>
    </row>
    <row r="55" spans="1:16" x14ac:dyDescent="0.25">
      <c r="A55" s="18"/>
      <c r="B55" s="31" t="s">
        <v>25</v>
      </c>
      <c r="C55" s="31" t="s">
        <v>5</v>
      </c>
      <c r="D55" s="31" t="s">
        <v>55</v>
      </c>
      <c r="E55" s="31"/>
      <c r="F55" s="50"/>
      <c r="G55" s="27">
        <v>8535.75</v>
      </c>
      <c r="H55" s="20"/>
      <c r="I55" s="33"/>
      <c r="J55" s="27">
        <f t="shared" si="10"/>
        <v>0</v>
      </c>
      <c r="K55" s="20"/>
      <c r="L55" s="42"/>
      <c r="M55" s="38">
        <f t="shared" si="11"/>
        <v>0</v>
      </c>
      <c r="N55" s="6">
        <f t="shared" si="12"/>
        <v>8535.75</v>
      </c>
    </row>
    <row r="56" spans="1:16" x14ac:dyDescent="0.25">
      <c r="A56" s="18"/>
      <c r="B56" s="31"/>
      <c r="C56" s="31"/>
      <c r="D56" s="31"/>
      <c r="E56" s="31"/>
      <c r="F56" s="50"/>
      <c r="G56" s="38"/>
      <c r="H56" s="20"/>
      <c r="I56" s="33"/>
      <c r="J56" s="27"/>
      <c r="K56" s="20"/>
      <c r="L56" s="42"/>
      <c r="M56" s="38"/>
      <c r="N56" s="6"/>
    </row>
    <row r="57" spans="1:16" s="2" customFormat="1" x14ac:dyDescent="0.25">
      <c r="A57" s="78"/>
      <c r="B57" s="77" t="s">
        <v>70</v>
      </c>
      <c r="C57" s="59"/>
      <c r="D57" s="59"/>
      <c r="E57" s="59"/>
      <c r="F57" s="79"/>
      <c r="G57" s="84">
        <v>759974.32000000007</v>
      </c>
      <c r="H57" s="87">
        <f t="shared" ref="H57:N57" si="14">SUM(H58:H61)</f>
        <v>0</v>
      </c>
      <c r="I57" s="83">
        <f t="shared" si="14"/>
        <v>0</v>
      </c>
      <c r="J57" s="84">
        <f t="shared" si="14"/>
        <v>0</v>
      </c>
      <c r="K57" s="87">
        <f t="shared" si="14"/>
        <v>0</v>
      </c>
      <c r="L57" s="83">
        <f t="shared" si="14"/>
        <v>0</v>
      </c>
      <c r="M57" s="84">
        <f t="shared" si="14"/>
        <v>0</v>
      </c>
      <c r="N57" s="88">
        <f t="shared" si="14"/>
        <v>759974.32000000007</v>
      </c>
      <c r="P57" s="95"/>
    </row>
    <row r="58" spans="1:16" x14ac:dyDescent="0.25">
      <c r="A58" s="18"/>
      <c r="B58" s="31" t="s">
        <v>69</v>
      </c>
      <c r="C58" s="31" t="s">
        <v>5</v>
      </c>
      <c r="D58" s="31" t="s">
        <v>59</v>
      </c>
      <c r="E58" s="31"/>
      <c r="F58" s="50" t="s">
        <v>57</v>
      </c>
      <c r="G58" s="27">
        <v>6360.01</v>
      </c>
      <c r="H58" s="20"/>
      <c r="I58" s="33"/>
      <c r="J58" s="27">
        <f>+H58+I58</f>
        <v>0</v>
      </c>
      <c r="K58" s="20"/>
      <c r="L58" s="42"/>
      <c r="M58" s="38">
        <f>+L58+K58</f>
        <v>0</v>
      </c>
      <c r="N58" s="6">
        <f>+G58+J58+M58</f>
        <v>6360.01</v>
      </c>
    </row>
    <row r="59" spans="1:16" x14ac:dyDescent="0.25">
      <c r="A59" s="18"/>
      <c r="B59" s="31" t="s">
        <v>28</v>
      </c>
      <c r="C59" s="31" t="s">
        <v>11</v>
      </c>
      <c r="D59" s="31" t="s">
        <v>59</v>
      </c>
      <c r="E59" s="31"/>
      <c r="F59" s="50" t="s">
        <v>57</v>
      </c>
      <c r="G59" s="27">
        <v>575.79</v>
      </c>
      <c r="H59" s="20"/>
      <c r="I59" s="33"/>
      <c r="J59" s="27">
        <f t="shared" si="10"/>
        <v>0</v>
      </c>
      <c r="K59" s="20"/>
      <c r="L59" s="42"/>
      <c r="M59" s="38">
        <f t="shared" si="11"/>
        <v>0</v>
      </c>
      <c r="N59" s="6">
        <f t="shared" si="12"/>
        <v>575.79</v>
      </c>
    </row>
    <row r="60" spans="1:16" x14ac:dyDescent="0.25">
      <c r="A60" s="18"/>
      <c r="B60" s="31" t="s">
        <v>32</v>
      </c>
      <c r="C60" s="31" t="s">
        <v>33</v>
      </c>
      <c r="D60" s="31" t="s">
        <v>59</v>
      </c>
      <c r="E60" s="31"/>
      <c r="F60" s="50" t="s">
        <v>57</v>
      </c>
      <c r="G60" s="27">
        <v>2.36</v>
      </c>
      <c r="H60" s="20"/>
      <c r="I60" s="33"/>
      <c r="J60" s="27">
        <f t="shared" si="10"/>
        <v>0</v>
      </c>
      <c r="K60" s="20"/>
      <c r="L60" s="42"/>
      <c r="M60" s="38">
        <f t="shared" si="11"/>
        <v>0</v>
      </c>
      <c r="N60" s="6">
        <f t="shared" si="12"/>
        <v>2.36</v>
      </c>
    </row>
    <row r="61" spans="1:16" x14ac:dyDescent="0.25">
      <c r="A61" s="18"/>
      <c r="B61" s="31" t="s">
        <v>71</v>
      </c>
      <c r="C61" s="31" t="s">
        <v>5</v>
      </c>
      <c r="D61" s="31" t="s">
        <v>59</v>
      </c>
      <c r="E61" s="31"/>
      <c r="F61" s="50" t="s">
        <v>57</v>
      </c>
      <c r="G61" s="27">
        <v>753036.16</v>
      </c>
      <c r="H61" s="20"/>
      <c r="I61" s="33"/>
      <c r="J61" s="27">
        <f t="shared" si="10"/>
        <v>0</v>
      </c>
      <c r="K61" s="20"/>
      <c r="L61" s="42"/>
      <c r="M61" s="38">
        <f>+L61</f>
        <v>0</v>
      </c>
      <c r="N61" s="6">
        <f t="shared" si="12"/>
        <v>753036.16</v>
      </c>
    </row>
    <row r="62" spans="1:16" x14ac:dyDescent="0.25">
      <c r="A62" s="18"/>
      <c r="B62" s="31"/>
      <c r="C62" s="31"/>
      <c r="D62" s="31"/>
      <c r="E62" s="31"/>
      <c r="F62" s="50"/>
      <c r="G62" s="27"/>
      <c r="H62" s="20"/>
      <c r="I62" s="33"/>
      <c r="J62" s="27"/>
      <c r="K62" s="20"/>
      <c r="L62" s="42"/>
      <c r="M62" s="38"/>
      <c r="N62" s="6"/>
    </row>
    <row r="63" spans="1:16" s="2" customFormat="1" x14ac:dyDescent="0.25">
      <c r="A63" s="78"/>
      <c r="B63" s="77" t="s">
        <v>31</v>
      </c>
      <c r="C63" s="59" t="s">
        <v>5</v>
      </c>
      <c r="D63" s="59" t="s">
        <v>60</v>
      </c>
      <c r="E63" s="59"/>
      <c r="F63" s="79" t="s">
        <v>58</v>
      </c>
      <c r="G63" s="80">
        <v>335154.20999999996</v>
      </c>
      <c r="H63" s="81"/>
      <c r="I63" s="82"/>
      <c r="J63" s="80">
        <f>+H63+I63</f>
        <v>0</v>
      </c>
      <c r="K63" s="81"/>
      <c r="L63" s="83"/>
      <c r="M63" s="84">
        <f>+L63+K63</f>
        <v>0</v>
      </c>
      <c r="N63" s="85">
        <f>+G63+J63+M63</f>
        <v>335154.20999999996</v>
      </c>
    </row>
    <row r="64" spans="1:16" x14ac:dyDescent="0.25">
      <c r="A64" s="45"/>
      <c r="B64" s="53"/>
      <c r="C64" s="53"/>
      <c r="D64" s="53"/>
      <c r="E64" s="53"/>
      <c r="F64" s="54"/>
      <c r="G64" s="28"/>
      <c r="H64" s="22"/>
      <c r="I64" s="34"/>
      <c r="J64" s="28"/>
      <c r="K64" s="22"/>
      <c r="L64" s="43"/>
      <c r="M64" s="39"/>
      <c r="N64" s="7"/>
    </row>
    <row r="65" spans="1:17" x14ac:dyDescent="0.25">
      <c r="A65" s="67" t="s">
        <v>88</v>
      </c>
      <c r="B65" s="68" t="s">
        <v>18</v>
      </c>
      <c r="C65" s="68"/>
      <c r="D65" s="68"/>
      <c r="E65" s="68"/>
      <c r="F65" s="69"/>
      <c r="G65" s="70">
        <v>103988.8</v>
      </c>
      <c r="H65" s="73">
        <f t="shared" ref="H65:N65" si="15">SUM(H67:H68)</f>
        <v>0</v>
      </c>
      <c r="I65" s="92">
        <f t="shared" si="15"/>
        <v>0</v>
      </c>
      <c r="J65" s="70">
        <f t="shared" si="15"/>
        <v>0</v>
      </c>
      <c r="K65" s="73">
        <f t="shared" si="15"/>
        <v>0</v>
      </c>
      <c r="L65" s="92">
        <f t="shared" si="15"/>
        <v>0</v>
      </c>
      <c r="M65" s="70">
        <f t="shared" si="15"/>
        <v>0</v>
      </c>
      <c r="N65" s="76">
        <f t="shared" si="15"/>
        <v>103988.8</v>
      </c>
      <c r="P65" s="1">
        <v>115887.9</v>
      </c>
      <c r="Q65" s="8">
        <f>+P65-N65</f>
        <v>11899.099999999991</v>
      </c>
    </row>
    <row r="66" spans="1:17" x14ac:dyDescent="0.25">
      <c r="A66" s="89"/>
      <c r="B66" s="31"/>
      <c r="C66" s="31"/>
      <c r="D66" s="31"/>
      <c r="E66" s="31"/>
      <c r="F66" s="50"/>
      <c r="G66" s="27"/>
      <c r="H66" s="20"/>
      <c r="I66" s="33"/>
      <c r="J66" s="27"/>
      <c r="K66" s="20"/>
      <c r="L66" s="42"/>
      <c r="M66" s="38"/>
      <c r="N66" s="6"/>
    </row>
    <row r="67" spans="1:17" x14ac:dyDescent="0.25">
      <c r="A67" s="89"/>
      <c r="B67" s="31" t="s">
        <v>17</v>
      </c>
      <c r="C67" s="31" t="s">
        <v>38</v>
      </c>
      <c r="D67" s="31" t="s">
        <v>61</v>
      </c>
      <c r="E67" s="31"/>
      <c r="F67" s="50"/>
      <c r="G67" s="27">
        <v>103988.8</v>
      </c>
      <c r="H67" s="20">
        <v>0</v>
      </c>
      <c r="I67" s="33"/>
      <c r="J67" s="27">
        <f>+H67</f>
        <v>0</v>
      </c>
      <c r="K67" s="20">
        <v>0</v>
      </c>
      <c r="L67" s="42"/>
      <c r="M67" s="38">
        <f>+L67+K67</f>
        <v>0</v>
      </c>
      <c r="N67" s="6">
        <f>+G67+J67+M67</f>
        <v>103988.8</v>
      </c>
    </row>
    <row r="68" spans="1:17" x14ac:dyDescent="0.25">
      <c r="A68" s="89"/>
      <c r="B68" s="31"/>
      <c r="C68" s="52"/>
      <c r="D68" s="52"/>
      <c r="E68" s="52"/>
      <c r="F68" s="56"/>
      <c r="G68" s="26"/>
      <c r="H68" s="23"/>
      <c r="I68" s="31"/>
      <c r="J68" s="27"/>
      <c r="K68" s="20"/>
      <c r="L68" s="42"/>
      <c r="M68" s="38"/>
      <c r="N68" s="6"/>
    </row>
    <row r="69" spans="1:17" x14ac:dyDescent="0.25">
      <c r="A69" s="67" t="s">
        <v>88</v>
      </c>
      <c r="B69" s="68" t="s">
        <v>73</v>
      </c>
      <c r="C69" s="68"/>
      <c r="D69" s="68"/>
      <c r="E69" s="68"/>
      <c r="F69" s="69"/>
      <c r="G69" s="70">
        <v>313746.57999999996</v>
      </c>
      <c r="H69" s="73">
        <f t="shared" ref="H69:N69" si="16">SUM(H71:H72)</f>
        <v>0</v>
      </c>
      <c r="I69" s="92">
        <f t="shared" si="16"/>
        <v>0</v>
      </c>
      <c r="J69" s="70">
        <f t="shared" si="16"/>
        <v>0</v>
      </c>
      <c r="K69" s="73">
        <f t="shared" si="16"/>
        <v>0</v>
      </c>
      <c r="L69" s="74">
        <f t="shared" si="16"/>
        <v>0</v>
      </c>
      <c r="M69" s="75">
        <f t="shared" si="16"/>
        <v>0</v>
      </c>
      <c r="N69" s="76">
        <f t="shared" si="16"/>
        <v>313746.57999999996</v>
      </c>
      <c r="O69" s="10"/>
    </row>
    <row r="70" spans="1:17" x14ac:dyDescent="0.25">
      <c r="A70" s="89"/>
      <c r="B70" s="31"/>
      <c r="C70" s="31"/>
      <c r="D70" s="31"/>
      <c r="E70" s="31"/>
      <c r="F70" s="50"/>
      <c r="G70" s="27"/>
      <c r="H70" s="20"/>
      <c r="I70" s="33"/>
      <c r="J70" s="27"/>
      <c r="K70" s="20"/>
      <c r="L70" s="42"/>
      <c r="M70" s="38"/>
      <c r="N70" s="6"/>
    </row>
    <row r="71" spans="1:17" x14ac:dyDescent="0.25">
      <c r="A71" s="89"/>
      <c r="B71" s="31" t="s">
        <v>34</v>
      </c>
      <c r="C71" s="31" t="s">
        <v>5</v>
      </c>
      <c r="D71" s="31" t="s">
        <v>62</v>
      </c>
      <c r="E71" s="31"/>
      <c r="F71" s="50">
        <v>0</v>
      </c>
      <c r="G71" s="27">
        <v>313746.57999999996</v>
      </c>
      <c r="H71" s="20"/>
      <c r="I71" s="33"/>
      <c r="J71" s="27">
        <f>+I71</f>
        <v>0</v>
      </c>
      <c r="K71" s="20"/>
      <c r="L71" s="42"/>
      <c r="M71" s="38">
        <f>+L71+K71</f>
        <v>0</v>
      </c>
      <c r="N71" s="6">
        <f>+G71+J71+M71</f>
        <v>313746.57999999996</v>
      </c>
    </row>
    <row r="72" spans="1:17" x14ac:dyDescent="0.25">
      <c r="A72" s="89"/>
      <c r="B72" s="31"/>
      <c r="C72" s="31"/>
      <c r="D72" s="31"/>
      <c r="E72" s="31"/>
      <c r="F72" s="50"/>
      <c r="G72" s="27"/>
      <c r="H72" s="20"/>
      <c r="I72" s="33"/>
      <c r="J72" s="27"/>
      <c r="K72" s="20"/>
      <c r="L72" s="42"/>
      <c r="M72" s="38"/>
      <c r="N72" s="6"/>
    </row>
    <row r="73" spans="1:17" x14ac:dyDescent="0.25">
      <c r="A73" s="67" t="s">
        <v>88</v>
      </c>
      <c r="B73" s="68" t="s">
        <v>72</v>
      </c>
      <c r="C73" s="68"/>
      <c r="D73" s="68"/>
      <c r="E73" s="68"/>
      <c r="F73" s="69"/>
      <c r="G73" s="70">
        <v>16434.669999999998</v>
      </c>
      <c r="H73" s="73">
        <f>SUM(H74:H78)</f>
        <v>0</v>
      </c>
      <c r="I73" s="92">
        <f>SUM(I74:I78)</f>
        <v>0</v>
      </c>
      <c r="J73" s="70">
        <f>SUM(J75:J78)</f>
        <v>0</v>
      </c>
      <c r="K73" s="73">
        <f>SUM(K75:K78)</f>
        <v>0</v>
      </c>
      <c r="L73" s="92">
        <f>SUM(L75:L78)</f>
        <v>0</v>
      </c>
      <c r="M73" s="70">
        <f>SUM(M75:M78)</f>
        <v>0</v>
      </c>
      <c r="N73" s="76">
        <f>SUM(N75:N78)</f>
        <v>16434.669999999998</v>
      </c>
    </row>
    <row r="74" spans="1:17" x14ac:dyDescent="0.25">
      <c r="A74" s="90"/>
      <c r="B74" s="57" t="s">
        <v>42</v>
      </c>
      <c r="C74" s="57"/>
      <c r="D74" s="57" t="s">
        <v>63</v>
      </c>
      <c r="E74" s="57"/>
      <c r="F74" s="58"/>
      <c r="G74" s="29"/>
      <c r="H74" s="24"/>
      <c r="I74" s="35"/>
      <c r="J74" s="29"/>
      <c r="K74" s="24"/>
      <c r="L74" s="44"/>
      <c r="M74" s="40"/>
      <c r="N74" s="11"/>
    </row>
    <row r="75" spans="1:17" x14ac:dyDescent="0.25">
      <c r="A75" s="89"/>
      <c r="B75" s="31"/>
      <c r="C75" s="31" t="s">
        <v>5</v>
      </c>
      <c r="D75" s="31"/>
      <c r="E75" s="31"/>
      <c r="F75" s="50"/>
      <c r="G75" s="27">
        <v>1050</v>
      </c>
      <c r="H75" s="20"/>
      <c r="I75" s="33"/>
      <c r="J75" s="27">
        <f>+H75</f>
        <v>0</v>
      </c>
      <c r="K75" s="20">
        <v>0</v>
      </c>
      <c r="L75" s="42"/>
      <c r="M75" s="38">
        <f>+L75+K75</f>
        <v>0</v>
      </c>
      <c r="N75" s="6">
        <f>+G75+J75+M75</f>
        <v>1050</v>
      </c>
    </row>
    <row r="76" spans="1:17" x14ac:dyDescent="0.25">
      <c r="A76" s="89"/>
      <c r="B76" s="31"/>
      <c r="C76" s="31" t="s">
        <v>43</v>
      </c>
      <c r="D76" s="31"/>
      <c r="E76" s="31"/>
      <c r="F76" s="50"/>
      <c r="G76" s="27">
        <v>12576.22</v>
      </c>
      <c r="H76" s="20">
        <v>0</v>
      </c>
      <c r="I76" s="33"/>
      <c r="J76" s="27">
        <f>+H76</f>
        <v>0</v>
      </c>
      <c r="K76" s="20">
        <v>0</v>
      </c>
      <c r="L76" s="42">
        <v>0</v>
      </c>
      <c r="M76" s="38">
        <f>+L76+K76</f>
        <v>0</v>
      </c>
      <c r="N76" s="6">
        <f>+G76+J76+M76</f>
        <v>12576.22</v>
      </c>
    </row>
    <row r="77" spans="1:17" x14ac:dyDescent="0.25">
      <c r="A77" s="89"/>
      <c r="B77" s="31"/>
      <c r="C77" s="31" t="s">
        <v>44</v>
      </c>
      <c r="D77" s="31"/>
      <c r="E77" s="31"/>
      <c r="F77" s="50"/>
      <c r="G77" s="27">
        <v>7.49</v>
      </c>
      <c r="H77" s="20">
        <v>0</v>
      </c>
      <c r="I77" s="33"/>
      <c r="J77" s="27">
        <f>+H77</f>
        <v>0</v>
      </c>
      <c r="K77" s="20">
        <v>0</v>
      </c>
      <c r="L77" s="42">
        <v>0</v>
      </c>
      <c r="M77" s="38">
        <f>+L77+K77</f>
        <v>0</v>
      </c>
      <c r="N77" s="6">
        <f>+G77+J77+M77</f>
        <v>7.49</v>
      </c>
    </row>
    <row r="78" spans="1:17" x14ac:dyDescent="0.25">
      <c r="A78" s="89"/>
      <c r="B78" s="31"/>
      <c r="C78" s="31" t="s">
        <v>45</v>
      </c>
      <c r="D78" s="31"/>
      <c r="E78" s="31"/>
      <c r="F78" s="50"/>
      <c r="G78" s="27">
        <v>2800.96</v>
      </c>
      <c r="H78" s="20">
        <v>0</v>
      </c>
      <c r="I78" s="33"/>
      <c r="J78" s="27">
        <f>+H78</f>
        <v>0</v>
      </c>
      <c r="K78" s="20">
        <v>0</v>
      </c>
      <c r="L78" s="42">
        <v>0</v>
      </c>
      <c r="M78" s="38">
        <f>+L78+K78</f>
        <v>0</v>
      </c>
      <c r="N78" s="6">
        <f>+G78+J78+M78</f>
        <v>2800.96</v>
      </c>
    </row>
    <row r="79" spans="1:17" x14ac:dyDescent="0.25">
      <c r="A79" s="91"/>
      <c r="B79" s="53"/>
      <c r="C79" s="53"/>
      <c r="D79" s="53"/>
      <c r="E79" s="53"/>
      <c r="F79" s="54"/>
      <c r="G79" s="66"/>
      <c r="H79" s="22"/>
      <c r="I79" s="34"/>
      <c r="J79" s="28"/>
      <c r="K79" s="22"/>
      <c r="L79" s="43"/>
      <c r="M79" s="39"/>
      <c r="N79" s="7"/>
    </row>
    <row r="80" spans="1:17" x14ac:dyDescent="0.25">
      <c r="L80" s="1"/>
      <c r="M80" s="1"/>
    </row>
    <row r="100" spans="7:7" x14ac:dyDescent="0.25">
      <c r="G100" s="12"/>
    </row>
    <row r="101" spans="7:7" x14ac:dyDescent="0.25">
      <c r="G101" s="12"/>
    </row>
    <row r="102" spans="7:7" x14ac:dyDescent="0.25">
      <c r="G102" s="12"/>
    </row>
    <row r="103" spans="7:7" x14ac:dyDescent="0.25">
      <c r="G103" s="12"/>
    </row>
    <row r="104" spans="7:7" x14ac:dyDescent="0.25">
      <c r="G104" s="12"/>
    </row>
    <row r="105" spans="7:7" x14ac:dyDescent="0.25">
      <c r="G105" s="12"/>
    </row>
    <row r="106" spans="7:7" x14ac:dyDescent="0.25">
      <c r="G106" s="12"/>
    </row>
    <row r="107" spans="7:7" x14ac:dyDescent="0.25">
      <c r="G107" s="12"/>
    </row>
    <row r="108" spans="7:7" x14ac:dyDescent="0.25">
      <c r="G108" s="12"/>
    </row>
    <row r="109" spans="7:7" x14ac:dyDescent="0.25">
      <c r="G109" s="12"/>
    </row>
    <row r="110" spans="7:7" x14ac:dyDescent="0.25">
      <c r="G110" s="12"/>
    </row>
    <row r="111" spans="7:7" x14ac:dyDescent="0.25">
      <c r="G111" s="12"/>
    </row>
    <row r="112" spans="7:7" x14ac:dyDescent="0.25">
      <c r="G112" s="12"/>
    </row>
    <row r="113" spans="7:7" x14ac:dyDescent="0.25">
      <c r="G113" s="12"/>
    </row>
    <row r="114" spans="7:7" x14ac:dyDescent="0.25">
      <c r="G114" s="12"/>
    </row>
    <row r="115" spans="7:7" x14ac:dyDescent="0.25">
      <c r="G115" s="12"/>
    </row>
    <row r="116" spans="7:7" x14ac:dyDescent="0.25">
      <c r="G116" s="12"/>
    </row>
    <row r="117" spans="7:7" x14ac:dyDescent="0.25">
      <c r="G117" s="12"/>
    </row>
    <row r="118" spans="7:7" x14ac:dyDescent="0.25">
      <c r="G118" s="12"/>
    </row>
    <row r="119" spans="7:7" x14ac:dyDescent="0.25">
      <c r="G119" s="12"/>
    </row>
    <row r="120" spans="7:7" x14ac:dyDescent="0.25">
      <c r="G120" s="12"/>
    </row>
    <row r="121" spans="7:7" x14ac:dyDescent="0.25">
      <c r="G121" s="12"/>
    </row>
    <row r="122" spans="7:7" x14ac:dyDescent="0.25">
      <c r="G122" s="12"/>
    </row>
    <row r="123" spans="7:7" x14ac:dyDescent="0.25">
      <c r="G123" s="12"/>
    </row>
    <row r="124" spans="7:7" x14ac:dyDescent="0.25">
      <c r="G124" s="12"/>
    </row>
    <row r="125" spans="7:7" x14ac:dyDescent="0.25">
      <c r="G125" s="12"/>
    </row>
    <row r="126" spans="7:7" x14ac:dyDescent="0.25">
      <c r="G126" s="12"/>
    </row>
    <row r="127" spans="7:7" x14ac:dyDescent="0.25">
      <c r="G127" s="12"/>
    </row>
    <row r="128" spans="7:7" x14ac:dyDescent="0.25">
      <c r="G128" s="12"/>
    </row>
    <row r="129" spans="7:7" x14ac:dyDescent="0.25">
      <c r="G129" s="12"/>
    </row>
    <row r="130" spans="7:7" x14ac:dyDescent="0.25">
      <c r="G130" s="12"/>
    </row>
    <row r="131" spans="7:7" x14ac:dyDescent="0.25">
      <c r="G131" s="12"/>
    </row>
    <row r="132" spans="7:7" x14ac:dyDescent="0.25">
      <c r="G132" s="12"/>
    </row>
    <row r="133" spans="7:7" x14ac:dyDescent="0.25">
      <c r="G133" s="12"/>
    </row>
    <row r="134" spans="7:7" x14ac:dyDescent="0.25">
      <c r="G134" s="12"/>
    </row>
    <row r="135" spans="7:7" x14ac:dyDescent="0.25">
      <c r="G135" s="12"/>
    </row>
    <row r="136" spans="7:7" x14ac:dyDescent="0.25">
      <c r="G136" s="12"/>
    </row>
    <row r="137" spans="7:7" x14ac:dyDescent="0.25">
      <c r="G137" s="12"/>
    </row>
  </sheetData>
  <mergeCells count="6">
    <mergeCell ref="A2:N2"/>
    <mergeCell ref="H4:J4"/>
    <mergeCell ref="K4:M4"/>
    <mergeCell ref="A4:A5"/>
    <mergeCell ref="B4:B5"/>
    <mergeCell ref="C4:C5"/>
  </mergeCells>
  <phoneticPr fontId="1" type="noConversion"/>
  <pageMargins left="0.39370078740157483" right="0" top="0.55118110236220474" bottom="0.39370078740157483" header="0.55118110236220474" footer="0"/>
  <pageSetup paperSize="9" scale="65" orientation="landscape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tabSelected="1" topLeftCell="C1" workbookViewId="0">
      <selection activeCell="Q24" sqref="Q24"/>
    </sheetView>
  </sheetViews>
  <sheetFormatPr baseColWidth="10" defaultColWidth="11.453125" defaultRowHeight="12.5" x14ac:dyDescent="0.25"/>
  <cols>
    <col min="1" max="1" width="21.26953125" style="99" customWidth="1"/>
    <col min="2" max="2" width="6.1796875" style="99" customWidth="1"/>
    <col min="3" max="3" width="16.1796875" style="99" customWidth="1"/>
    <col min="4" max="4" width="13" style="99" hidden="1" customWidth="1"/>
    <col min="5" max="5" width="8.54296875" style="99" hidden="1" customWidth="1"/>
    <col min="6" max="6" width="13.26953125" style="99" hidden="1" customWidth="1"/>
    <col min="7" max="9" width="16.453125" style="99" hidden="1" customWidth="1"/>
    <col min="10" max="10" width="12.54296875" style="99" customWidth="1"/>
    <col min="11" max="11" width="14" style="99" customWidth="1"/>
    <col min="12" max="12" width="11.81640625" style="99" customWidth="1"/>
    <col min="13" max="13" width="12.54296875" style="99" customWidth="1"/>
    <col min="14" max="14" width="10.1796875" style="99" customWidth="1"/>
    <col min="15" max="15" width="12" style="99" customWidth="1"/>
    <col min="16" max="16" width="13.54296875" style="99" customWidth="1"/>
    <col min="17" max="17" width="12.81640625" style="99" customWidth="1"/>
    <col min="18" max="18" width="12.1796875" style="99" customWidth="1"/>
    <col min="19" max="19" width="13.1796875" style="99" customWidth="1"/>
    <col min="20" max="20" width="13.26953125" style="99" customWidth="1"/>
    <col min="21" max="21" width="12.1796875" style="99" customWidth="1"/>
    <col min="22" max="16384" width="11.453125" style="99"/>
  </cols>
  <sheetData>
    <row r="1" spans="1:23" ht="15.5" x14ac:dyDescent="0.25">
      <c r="A1" s="135" t="s">
        <v>124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</row>
    <row r="2" spans="1:23" ht="13" x14ac:dyDescent="0.25">
      <c r="A2" s="1"/>
      <c r="B2" s="1"/>
      <c r="C2" s="1"/>
      <c r="D2" s="1"/>
      <c r="E2" s="1"/>
      <c r="F2" s="1"/>
      <c r="G2" s="1"/>
      <c r="H2" s="1"/>
      <c r="I2" s="1"/>
    </row>
    <row r="3" spans="1:23" ht="13" x14ac:dyDescent="0.3">
      <c r="A3" s="143" t="s">
        <v>3</v>
      </c>
      <c r="B3" s="126" t="s">
        <v>77</v>
      </c>
      <c r="C3" s="132"/>
      <c r="D3" s="145" t="s">
        <v>107</v>
      </c>
      <c r="E3" s="146"/>
      <c r="F3" s="147"/>
      <c r="G3" s="132"/>
      <c r="H3" s="134"/>
      <c r="I3" s="134"/>
      <c r="J3" s="148" t="s">
        <v>6</v>
      </c>
      <c r="K3" s="148"/>
      <c r="L3" s="148"/>
      <c r="M3" s="148"/>
      <c r="N3" s="149" t="s">
        <v>1</v>
      </c>
      <c r="O3" s="150"/>
      <c r="P3" s="150"/>
      <c r="Q3" s="150"/>
      <c r="R3" s="151"/>
      <c r="S3" s="120"/>
    </row>
    <row r="4" spans="1:23" ht="13" x14ac:dyDescent="0.3">
      <c r="A4" s="144"/>
      <c r="B4" s="127" t="s">
        <v>78</v>
      </c>
      <c r="C4" s="112" t="s">
        <v>106</v>
      </c>
      <c r="D4" s="112" t="s">
        <v>116</v>
      </c>
      <c r="E4" s="112"/>
      <c r="F4" s="112" t="s">
        <v>105</v>
      </c>
      <c r="G4" s="108" t="s">
        <v>119</v>
      </c>
      <c r="H4" s="108" t="s">
        <v>122</v>
      </c>
      <c r="I4" s="108" t="s">
        <v>123</v>
      </c>
      <c r="J4" s="152" t="s">
        <v>108</v>
      </c>
      <c r="K4" s="152"/>
      <c r="L4" s="112" t="s">
        <v>91</v>
      </c>
      <c r="M4" s="112" t="s">
        <v>7</v>
      </c>
      <c r="N4" s="122" t="s">
        <v>111</v>
      </c>
      <c r="O4" s="122" t="s">
        <v>112</v>
      </c>
      <c r="P4" s="122" t="s">
        <v>113</v>
      </c>
      <c r="Q4" s="122" t="s">
        <v>114</v>
      </c>
      <c r="R4" s="122" t="s">
        <v>7</v>
      </c>
      <c r="S4" s="123" t="s">
        <v>115</v>
      </c>
      <c r="T4" s="130"/>
    </row>
    <row r="5" spans="1:23" ht="13" x14ac:dyDescent="0.3">
      <c r="A5" s="110"/>
      <c r="B5" s="106"/>
      <c r="C5" s="113" t="s">
        <v>125</v>
      </c>
      <c r="D5" s="113" t="s">
        <v>117</v>
      </c>
      <c r="E5" s="113" t="s">
        <v>118</v>
      </c>
      <c r="F5" s="113" t="s">
        <v>120</v>
      </c>
      <c r="G5" s="114">
        <v>43830</v>
      </c>
      <c r="H5" s="114"/>
      <c r="I5" s="114">
        <v>44196</v>
      </c>
      <c r="J5" s="118" t="s">
        <v>109</v>
      </c>
      <c r="K5" s="118" t="s">
        <v>110</v>
      </c>
      <c r="L5" s="119"/>
      <c r="M5" s="119"/>
      <c r="N5" s="121"/>
      <c r="O5" s="121"/>
      <c r="P5" s="121"/>
      <c r="Q5" s="121"/>
      <c r="R5" s="121"/>
      <c r="S5" s="124">
        <v>44255</v>
      </c>
    </row>
    <row r="6" spans="1:23" ht="13" x14ac:dyDescent="0.25">
      <c r="A6" s="111"/>
      <c r="B6" s="107"/>
      <c r="C6" s="76">
        <f>SUM(C8:C14)</f>
        <v>41545272.689999998</v>
      </c>
      <c r="D6" s="76">
        <f t="shared" ref="D6" si="0">SUM(D8:D15)</f>
        <v>-1131978.21</v>
      </c>
      <c r="E6" s="76">
        <f>SUM(E8:E15)</f>
        <v>66275.73</v>
      </c>
      <c r="F6" s="76">
        <f>SUM(F8:F14)</f>
        <v>-1065702.48</v>
      </c>
      <c r="G6" s="76">
        <f>SUM(G8:G14)</f>
        <v>40479570.209999993</v>
      </c>
      <c r="H6" s="76"/>
      <c r="I6" s="76"/>
      <c r="J6" s="76">
        <f t="shared" ref="J6:S6" si="1">SUM(J8:J15)</f>
        <v>38079336.729999997</v>
      </c>
      <c r="K6" s="76">
        <f t="shared" si="1"/>
        <v>-27246688</v>
      </c>
      <c r="L6" s="76">
        <f t="shared" si="1"/>
        <v>3954.81</v>
      </c>
      <c r="M6" s="76">
        <f t="shared" si="1"/>
        <v>10836603.539999999</v>
      </c>
      <c r="N6" s="76">
        <f t="shared" si="1"/>
        <v>9869.3700000000008</v>
      </c>
      <c r="O6" s="76">
        <f t="shared" si="1"/>
        <v>0</v>
      </c>
      <c r="P6" s="76">
        <f t="shared" si="1"/>
        <v>-3702690.77</v>
      </c>
      <c r="Q6" s="76">
        <f t="shared" si="1"/>
        <v>0</v>
      </c>
      <c r="R6" s="76">
        <f t="shared" si="1"/>
        <v>-3692821.4</v>
      </c>
      <c r="S6" s="76">
        <f t="shared" si="1"/>
        <v>48689054.829999998</v>
      </c>
    </row>
    <row r="7" spans="1:23" ht="13" x14ac:dyDescent="0.25">
      <c r="A7" s="112"/>
      <c r="B7" s="108"/>
      <c r="C7" s="98"/>
      <c r="D7" s="98"/>
      <c r="E7" s="98"/>
      <c r="F7" s="98"/>
      <c r="G7" s="98"/>
      <c r="H7" s="98"/>
      <c r="I7" s="98"/>
      <c r="J7" s="116"/>
      <c r="K7" s="116"/>
      <c r="L7" s="116"/>
      <c r="M7" s="116"/>
      <c r="N7" s="116"/>
      <c r="O7" s="116"/>
      <c r="P7" s="116"/>
      <c r="Q7" s="116"/>
      <c r="R7" s="116"/>
      <c r="S7" s="115"/>
      <c r="T7" s="103"/>
      <c r="U7" s="103"/>
    </row>
    <row r="8" spans="1:23" ht="13" x14ac:dyDescent="0.3">
      <c r="A8" s="3" t="s">
        <v>93</v>
      </c>
      <c r="B8" s="109" t="s">
        <v>94</v>
      </c>
      <c r="C8" s="101">
        <v>34472377.269999996</v>
      </c>
      <c r="D8" s="129">
        <v>-56976.25</v>
      </c>
      <c r="E8" s="129">
        <v>56976.25</v>
      </c>
      <c r="F8" s="101">
        <f>+D8+E8</f>
        <v>0</v>
      </c>
      <c r="G8" s="101">
        <f>+C8+F8</f>
        <v>34472377.269999996</v>
      </c>
      <c r="H8" s="101"/>
      <c r="I8" s="101"/>
      <c r="J8" s="125"/>
      <c r="K8" s="125">
        <v>-3575432</v>
      </c>
      <c r="L8" s="125">
        <v>3608.96</v>
      </c>
      <c r="M8" s="125">
        <f>+J8+K8+L8</f>
        <v>-3571823.04</v>
      </c>
      <c r="N8" s="125">
        <v>9869.3700000000008</v>
      </c>
      <c r="O8" s="103"/>
      <c r="P8" s="125">
        <v>-3702690.77</v>
      </c>
      <c r="Q8" s="125"/>
      <c r="R8" s="125">
        <f t="shared" ref="R8:R13" si="2">+N8+O8+P8+Q8</f>
        <v>-3692821.4</v>
      </c>
      <c r="S8" s="125">
        <f>+C8+M8+R8</f>
        <v>27207732.829999998</v>
      </c>
      <c r="T8" s="103"/>
      <c r="U8" s="103"/>
      <c r="W8" s="103"/>
    </row>
    <row r="9" spans="1:23" ht="13" x14ac:dyDescent="0.3">
      <c r="A9" s="3" t="s">
        <v>95</v>
      </c>
      <c r="B9" s="109" t="s">
        <v>92</v>
      </c>
      <c r="C9" s="101">
        <v>246701.5</v>
      </c>
      <c r="D9" s="101"/>
      <c r="E9" s="101"/>
      <c r="F9" s="101">
        <f t="shared" ref="F9:F14" si="3">+D9+E9</f>
        <v>0</v>
      </c>
      <c r="G9" s="101">
        <f t="shared" ref="G9:G14" si="4">+C9+F9</f>
        <v>246701.5</v>
      </c>
      <c r="H9" s="101"/>
      <c r="I9" s="101"/>
      <c r="J9" s="125">
        <v>50480.86</v>
      </c>
      <c r="K9" s="125"/>
      <c r="L9" s="125">
        <v>26.14</v>
      </c>
      <c r="M9" s="125">
        <f t="shared" ref="M9:M15" si="5">+J9+K9+L9</f>
        <v>50507</v>
      </c>
      <c r="N9" s="125"/>
      <c r="O9" s="125"/>
      <c r="P9" s="103"/>
      <c r="Q9" s="125"/>
      <c r="R9" s="125">
        <f t="shared" si="2"/>
        <v>0</v>
      </c>
      <c r="S9" s="125">
        <f t="shared" ref="S9:S15" si="6">+C9+M9+R9</f>
        <v>297208.5</v>
      </c>
      <c r="T9" s="131"/>
      <c r="U9" s="103"/>
      <c r="V9" s="130"/>
      <c r="W9" s="103"/>
    </row>
    <row r="10" spans="1:23" ht="13" x14ac:dyDescent="0.3">
      <c r="A10" s="3" t="s">
        <v>96</v>
      </c>
      <c r="B10" s="109" t="s">
        <v>98</v>
      </c>
      <c r="C10" s="101">
        <v>2.6</v>
      </c>
      <c r="D10" s="101"/>
      <c r="E10" s="101"/>
      <c r="F10" s="101">
        <f t="shared" si="3"/>
        <v>0</v>
      </c>
      <c r="G10" s="101">
        <f t="shared" si="4"/>
        <v>2.6</v>
      </c>
      <c r="H10" s="101"/>
      <c r="I10" s="101"/>
      <c r="J10" s="125"/>
      <c r="K10" s="125"/>
      <c r="L10" s="125"/>
      <c r="M10" s="125">
        <f>+J10+K10+L10</f>
        <v>0</v>
      </c>
      <c r="N10" s="125"/>
      <c r="O10" s="125"/>
      <c r="P10" s="125"/>
      <c r="Q10" s="125"/>
      <c r="R10" s="125">
        <f t="shared" si="2"/>
        <v>0</v>
      </c>
      <c r="S10" s="125">
        <f t="shared" si="6"/>
        <v>2.6</v>
      </c>
      <c r="T10" s="131"/>
      <c r="U10" s="103"/>
      <c r="V10" s="130"/>
      <c r="W10" s="103"/>
    </row>
    <row r="11" spans="1:23" ht="13" x14ac:dyDescent="0.3">
      <c r="A11" s="3" t="s">
        <v>97</v>
      </c>
      <c r="B11" s="109" t="s">
        <v>99</v>
      </c>
      <c r="C11" s="101">
        <v>4515370.82</v>
      </c>
      <c r="D11" s="101">
        <v>-1074125.82</v>
      </c>
      <c r="E11" s="125">
        <v>9299.48</v>
      </c>
      <c r="F11" s="101">
        <f t="shared" si="3"/>
        <v>-1064826.3400000001</v>
      </c>
      <c r="G11" s="101">
        <f t="shared" si="4"/>
        <v>3450544.4800000004</v>
      </c>
      <c r="H11" s="101"/>
      <c r="I11" s="101"/>
      <c r="J11" s="125"/>
      <c r="K11" s="125"/>
      <c r="L11" s="125">
        <v>319.70999999999998</v>
      </c>
      <c r="M11" s="125">
        <f>+J11+K11+L11</f>
        <v>319.70999999999998</v>
      </c>
      <c r="N11" s="125"/>
      <c r="O11" s="103"/>
      <c r="P11" s="128"/>
      <c r="Q11" s="125"/>
      <c r="R11" s="125">
        <f t="shared" si="2"/>
        <v>0</v>
      </c>
      <c r="S11" s="125">
        <f t="shared" si="6"/>
        <v>4515690.53</v>
      </c>
      <c r="T11" s="133"/>
      <c r="U11" s="103"/>
      <c r="V11" s="130"/>
      <c r="W11" s="103"/>
    </row>
    <row r="12" spans="1:23" ht="13" x14ac:dyDescent="0.3">
      <c r="A12" s="3" t="s">
        <v>102</v>
      </c>
      <c r="B12" s="109" t="s">
        <v>101</v>
      </c>
      <c r="C12" s="101">
        <v>0</v>
      </c>
      <c r="D12" s="101"/>
      <c r="E12" s="101"/>
      <c r="F12" s="101">
        <f t="shared" si="3"/>
        <v>0</v>
      </c>
      <c r="G12" s="101">
        <f t="shared" si="4"/>
        <v>0</v>
      </c>
      <c r="H12" s="101"/>
      <c r="I12" s="101"/>
      <c r="J12" s="125"/>
      <c r="K12" s="125"/>
      <c r="L12" s="125"/>
      <c r="M12" s="125">
        <f>+J12+K12+L12</f>
        <v>0</v>
      </c>
      <c r="N12" s="125"/>
      <c r="O12" s="125"/>
      <c r="P12" s="125"/>
      <c r="Q12" s="125"/>
      <c r="R12" s="125">
        <f t="shared" si="2"/>
        <v>0</v>
      </c>
      <c r="S12" s="125">
        <f t="shared" si="6"/>
        <v>0</v>
      </c>
      <c r="T12" s="131"/>
      <c r="U12" s="103"/>
      <c r="V12" s="130"/>
      <c r="W12" s="103"/>
    </row>
    <row r="13" spans="1:23" ht="13" x14ac:dyDescent="0.3">
      <c r="A13" s="3" t="s">
        <v>100</v>
      </c>
      <c r="B13" s="109">
        <v>19</v>
      </c>
      <c r="C13" s="101">
        <v>314900.84999999998</v>
      </c>
      <c r="D13" s="125">
        <v>-876.14</v>
      </c>
      <c r="E13" s="101"/>
      <c r="F13" s="101">
        <f t="shared" si="3"/>
        <v>-876.14</v>
      </c>
      <c r="G13" s="101">
        <f t="shared" si="4"/>
        <v>314024.70999999996</v>
      </c>
      <c r="H13" s="101"/>
      <c r="I13" s="101"/>
      <c r="J13" s="125">
        <v>278229.87</v>
      </c>
      <c r="K13" s="125"/>
      <c r="L13" s="125"/>
      <c r="M13" s="125">
        <f t="shared" si="5"/>
        <v>278229.87</v>
      </c>
      <c r="N13" s="125"/>
      <c r="P13" s="128"/>
      <c r="Q13" s="125"/>
      <c r="R13" s="125">
        <f t="shared" si="2"/>
        <v>0</v>
      </c>
      <c r="S13" s="125">
        <f t="shared" si="6"/>
        <v>593130.72</v>
      </c>
      <c r="T13" s="128"/>
      <c r="U13" s="103"/>
      <c r="V13" s="130"/>
      <c r="W13" s="103"/>
    </row>
    <row r="14" spans="1:23" ht="13" x14ac:dyDescent="0.3">
      <c r="A14" s="3" t="s">
        <v>103</v>
      </c>
      <c r="B14" s="109" t="s">
        <v>104</v>
      </c>
      <c r="C14" s="101">
        <v>1995919.65</v>
      </c>
      <c r="D14" s="101"/>
      <c r="E14" s="101"/>
      <c r="F14" s="101">
        <f t="shared" si="3"/>
        <v>0</v>
      </c>
      <c r="G14" s="101">
        <f t="shared" si="4"/>
        <v>1995919.65</v>
      </c>
      <c r="H14" s="101"/>
      <c r="I14" s="101"/>
      <c r="J14" s="125"/>
      <c r="K14" s="125"/>
      <c r="L14" s="125"/>
      <c r="M14" s="125">
        <f t="shared" si="5"/>
        <v>0</v>
      </c>
      <c r="N14" s="125"/>
      <c r="O14" s="125"/>
      <c r="P14" s="125"/>
      <c r="Q14" s="125"/>
      <c r="R14" s="125">
        <f>+N14+O14+P14+Q14</f>
        <v>0</v>
      </c>
      <c r="S14" s="125">
        <f t="shared" si="6"/>
        <v>1995919.65</v>
      </c>
      <c r="T14" s="131"/>
      <c r="U14" s="103"/>
      <c r="V14" s="130"/>
      <c r="W14" s="103"/>
    </row>
    <row r="15" spans="1:23" ht="13.5" thickBot="1" x14ac:dyDescent="0.35">
      <c r="A15" s="110" t="s">
        <v>126</v>
      </c>
      <c r="B15" s="106">
        <v>27</v>
      </c>
      <c r="C15" s="100"/>
      <c r="D15" s="100"/>
      <c r="E15" s="100"/>
      <c r="F15" s="100"/>
      <c r="G15" s="100"/>
      <c r="H15" s="100"/>
      <c r="I15" s="100"/>
      <c r="J15" s="153">
        <v>37750626</v>
      </c>
      <c r="K15" s="153">
        <v>-23671256</v>
      </c>
      <c r="L15" s="117"/>
      <c r="M15" s="125">
        <f t="shared" si="5"/>
        <v>14079370</v>
      </c>
      <c r="N15" s="117"/>
      <c r="O15" s="117"/>
      <c r="P15" s="117"/>
      <c r="Q15" s="117"/>
      <c r="R15" s="117"/>
      <c r="S15" s="154">
        <f t="shared" si="6"/>
        <v>14079370</v>
      </c>
      <c r="T15" s="131"/>
      <c r="U15" s="128"/>
      <c r="V15" s="128"/>
      <c r="W15" s="103"/>
    </row>
    <row r="16" spans="1:23" ht="13" x14ac:dyDescent="0.25">
      <c r="A16" s="1" t="s">
        <v>121</v>
      </c>
      <c r="B16" s="8"/>
      <c r="C16" s="1"/>
      <c r="D16" s="1"/>
      <c r="E16" s="1"/>
      <c r="F16" s="12"/>
      <c r="G16" s="1"/>
      <c r="H16" s="1"/>
      <c r="I16" s="1"/>
      <c r="T16" s="103"/>
      <c r="U16" s="103"/>
    </row>
    <row r="17" spans="1:20" ht="13" x14ac:dyDescent="0.25">
      <c r="A17" s="1"/>
      <c r="B17" s="8"/>
      <c r="C17" s="1"/>
      <c r="D17" s="1"/>
      <c r="E17" s="1"/>
      <c r="F17" s="1"/>
      <c r="G17" s="1"/>
      <c r="H17" s="1"/>
      <c r="I17" s="1"/>
      <c r="R17" s="103"/>
      <c r="T17" s="103"/>
    </row>
    <row r="18" spans="1:20" ht="13" x14ac:dyDescent="0.25">
      <c r="A18" s="1"/>
      <c r="B18" s="8"/>
      <c r="C18" s="1"/>
      <c r="D18" s="1"/>
      <c r="E18" s="1"/>
      <c r="F18" s="1"/>
      <c r="G18" s="1"/>
      <c r="H18" s="1"/>
      <c r="I18" s="1"/>
      <c r="R18" s="103"/>
    </row>
    <row r="19" spans="1:20" ht="13" x14ac:dyDescent="0.25">
      <c r="A19" s="1"/>
      <c r="B19" s="8"/>
      <c r="C19" s="1"/>
      <c r="D19" s="1"/>
      <c r="E19" s="1"/>
      <c r="F19" s="1"/>
      <c r="G19" s="1"/>
      <c r="H19" s="1"/>
      <c r="I19" s="1"/>
      <c r="J19" s="103"/>
      <c r="P19" s="103"/>
      <c r="R19" s="103"/>
    </row>
    <row r="20" spans="1:20" ht="13" x14ac:dyDescent="0.25">
      <c r="A20" s="1"/>
      <c r="B20" s="102"/>
      <c r="C20" s="8"/>
      <c r="D20" s="8"/>
      <c r="E20" s="8"/>
      <c r="F20" s="8"/>
      <c r="G20" s="8"/>
      <c r="H20" s="8"/>
      <c r="I20" s="8"/>
    </row>
    <row r="21" spans="1:20" ht="13" x14ac:dyDescent="0.25">
      <c r="A21" s="1"/>
      <c r="B21" s="102"/>
      <c r="C21" s="8"/>
      <c r="D21" s="8"/>
      <c r="E21" s="8"/>
      <c r="F21" s="8"/>
      <c r="G21" s="8"/>
      <c r="H21" s="8"/>
      <c r="I21" s="8"/>
    </row>
    <row r="22" spans="1:20" ht="13" x14ac:dyDescent="0.25">
      <c r="A22" s="1"/>
      <c r="B22" s="102"/>
      <c r="C22" s="1"/>
      <c r="D22" s="1"/>
      <c r="E22" s="1"/>
      <c r="F22" s="1"/>
      <c r="G22" s="1"/>
      <c r="H22" s="1"/>
      <c r="I22" s="1"/>
    </row>
    <row r="23" spans="1:20" ht="13" x14ac:dyDescent="0.25">
      <c r="A23" s="1"/>
      <c r="B23" s="104"/>
      <c r="C23" s="8"/>
      <c r="D23" s="8"/>
      <c r="E23" s="8"/>
      <c r="F23" s="8"/>
      <c r="G23" s="8"/>
      <c r="H23" s="8"/>
      <c r="I23" s="8"/>
    </row>
    <row r="24" spans="1:20" ht="13" x14ac:dyDescent="0.25">
      <c r="A24" s="1"/>
      <c r="B24" s="102"/>
      <c r="C24" s="8"/>
      <c r="D24" s="8"/>
      <c r="E24" s="8"/>
      <c r="F24" s="8"/>
      <c r="G24" s="8"/>
      <c r="H24" s="8"/>
      <c r="I24" s="8"/>
    </row>
    <row r="25" spans="1:20" ht="13" x14ac:dyDescent="0.25">
      <c r="A25" s="1"/>
      <c r="B25" s="102"/>
      <c r="C25" s="8"/>
      <c r="D25" s="8"/>
      <c r="E25" s="8"/>
      <c r="F25" s="8"/>
      <c r="G25" s="8"/>
      <c r="H25" s="8"/>
      <c r="I25" s="8"/>
    </row>
    <row r="26" spans="1:20" ht="13" x14ac:dyDescent="0.25">
      <c r="A26" s="1"/>
      <c r="B26" s="102"/>
      <c r="C26" s="8"/>
      <c r="D26" s="8"/>
      <c r="E26" s="8"/>
      <c r="F26" s="8"/>
      <c r="G26" s="8"/>
      <c r="H26" s="8"/>
      <c r="I26" s="8"/>
    </row>
    <row r="27" spans="1:20" ht="13" x14ac:dyDescent="0.25">
      <c r="A27" s="1"/>
      <c r="B27" s="102"/>
      <c r="C27" s="8"/>
      <c r="D27" s="8"/>
      <c r="E27" s="8"/>
      <c r="F27" s="8"/>
      <c r="G27" s="8"/>
      <c r="H27" s="8"/>
      <c r="I27" s="8"/>
    </row>
    <row r="28" spans="1:20" ht="13" x14ac:dyDescent="0.25">
      <c r="A28" s="1"/>
      <c r="B28" s="102"/>
      <c r="C28" s="8"/>
      <c r="D28" s="8"/>
      <c r="E28" s="8"/>
      <c r="F28" s="8"/>
      <c r="G28" s="8"/>
      <c r="H28" s="8"/>
      <c r="I28" s="8"/>
    </row>
    <row r="29" spans="1:20" ht="13" x14ac:dyDescent="0.25">
      <c r="A29" s="1"/>
      <c r="B29" s="105"/>
      <c r="C29" s="8"/>
      <c r="D29" s="8"/>
      <c r="E29" s="8"/>
      <c r="F29" s="8"/>
      <c r="G29" s="8"/>
      <c r="H29" s="8"/>
      <c r="I29" s="8"/>
    </row>
    <row r="30" spans="1:20" ht="13" x14ac:dyDescent="0.25">
      <c r="A30" s="1"/>
      <c r="B30" s="105"/>
      <c r="C30" s="8"/>
      <c r="D30" s="8"/>
      <c r="E30" s="8"/>
      <c r="F30" s="8"/>
      <c r="G30" s="8"/>
      <c r="H30" s="8"/>
      <c r="I30" s="8"/>
    </row>
    <row r="31" spans="1:20" ht="13" x14ac:dyDescent="0.25">
      <c r="A31" s="1"/>
      <c r="B31" s="105"/>
      <c r="C31" s="8"/>
      <c r="D31" s="8"/>
      <c r="E31" s="8"/>
      <c r="F31" s="8"/>
      <c r="G31" s="8"/>
      <c r="H31" s="8"/>
      <c r="I31" s="8"/>
    </row>
    <row r="32" spans="1:20" ht="13" x14ac:dyDescent="0.25">
      <c r="A32" s="1"/>
      <c r="B32" s="105"/>
      <c r="C32" s="8"/>
      <c r="D32" s="8"/>
      <c r="E32" s="8"/>
      <c r="F32" s="8"/>
      <c r="G32" s="8"/>
      <c r="H32" s="8"/>
      <c r="I32" s="8"/>
    </row>
    <row r="33" spans="1:9" ht="13" x14ac:dyDescent="0.25">
      <c r="A33" s="1"/>
      <c r="B33" s="105"/>
      <c r="C33" s="8"/>
      <c r="D33" s="8"/>
      <c r="E33" s="8"/>
      <c r="F33" s="8"/>
      <c r="G33" s="8"/>
      <c r="H33" s="8"/>
      <c r="I33" s="8"/>
    </row>
    <row r="34" spans="1:9" ht="13" x14ac:dyDescent="0.25">
      <c r="A34" s="1"/>
      <c r="B34" s="105"/>
      <c r="C34" s="8"/>
      <c r="D34" s="8"/>
      <c r="E34" s="8"/>
      <c r="F34" s="8"/>
      <c r="G34" s="8"/>
      <c r="H34" s="8"/>
      <c r="I34" s="8"/>
    </row>
    <row r="35" spans="1:9" ht="13" x14ac:dyDescent="0.25">
      <c r="A35" s="1"/>
      <c r="B35" s="105"/>
      <c r="C35" s="8"/>
      <c r="D35" s="8"/>
      <c r="E35" s="8"/>
      <c r="F35" s="8"/>
      <c r="G35" s="8"/>
      <c r="H35" s="8"/>
      <c r="I35" s="8"/>
    </row>
    <row r="36" spans="1:9" x14ac:dyDescent="0.25">
      <c r="B36" s="105"/>
    </row>
  </sheetData>
  <mergeCells count="6">
    <mergeCell ref="A1:S1"/>
    <mergeCell ref="A3:A4"/>
    <mergeCell ref="D3:F3"/>
    <mergeCell ref="J3:M3"/>
    <mergeCell ref="N3:R3"/>
    <mergeCell ref="J4:K4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MOV.F.MARZO 2011(m)</vt:lpstr>
      <vt:lpstr>CANON JUNIO 2020</vt:lpstr>
      <vt:lpstr>'CANON JUNIO 2020'!Área_de_impresión</vt:lpstr>
      <vt:lpstr>'MOV.F.MARZO 2011(m)'!Área_de_impresión</vt:lpstr>
      <vt:lpstr>'MOV.F.MARZO 2011(m)'!Títulos_a_imprimir</vt:lpstr>
    </vt:vector>
  </TitlesOfParts>
  <Company>Gobierno Regional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Region Cajamarca</dc:creator>
  <cp:lastModifiedBy>Cecilia C. Valera Cabrera</cp:lastModifiedBy>
  <cp:lastPrinted>2020-10-14T18:19:44Z</cp:lastPrinted>
  <dcterms:created xsi:type="dcterms:W3CDTF">2007-04-18T23:17:12Z</dcterms:created>
  <dcterms:modified xsi:type="dcterms:W3CDTF">2021-03-17T19:41:45Z</dcterms:modified>
</cp:coreProperties>
</file>