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310" windowWidth="9060" windowHeight="260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S14" i="78" l="1"/>
  <c r="S13" i="78"/>
  <c r="S12" i="78"/>
  <c r="S10" i="78"/>
  <c r="I14" i="78"/>
  <c r="I13" i="78"/>
  <c r="I12" i="78"/>
  <c r="I11" i="78"/>
  <c r="I10" i="78"/>
  <c r="I9" i="78"/>
  <c r="I8" i="78"/>
  <c r="R13" i="78" l="1"/>
  <c r="R12" i="78"/>
  <c r="R11" i="78"/>
  <c r="R10" i="78"/>
  <c r="R9" i="78"/>
  <c r="R8" i="78"/>
  <c r="R14" i="78"/>
  <c r="M14" i="78" l="1"/>
  <c r="F14" i="78"/>
  <c r="G14" i="78" s="1"/>
  <c r="M13" i="78"/>
  <c r="G13" i="78"/>
  <c r="F13" i="78"/>
  <c r="M12" i="78"/>
  <c r="F12" i="78"/>
  <c r="G12" i="78" s="1"/>
  <c r="M11" i="78"/>
  <c r="S11" i="78" s="1"/>
  <c r="G11" i="78"/>
  <c r="F11" i="78"/>
  <c r="M10" i="78"/>
  <c r="F10" i="78"/>
  <c r="F6" i="78" s="1"/>
  <c r="M9" i="78"/>
  <c r="S9" i="78" s="1"/>
  <c r="G9" i="78"/>
  <c r="F9" i="78"/>
  <c r="M8" i="78"/>
  <c r="S8" i="78" s="1"/>
  <c r="F8" i="78"/>
  <c r="G8" i="78" s="1"/>
  <c r="Q6" i="78"/>
  <c r="P6" i="78"/>
  <c r="O6" i="78"/>
  <c r="N6" i="78"/>
  <c r="L6" i="78"/>
  <c r="K6" i="78"/>
  <c r="J6" i="78"/>
  <c r="E6" i="78"/>
  <c r="D6" i="78"/>
  <c r="R6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<sst xmlns="http://schemas.openxmlformats.org/spreadsheetml/2006/main" count="180" uniqueCount="126">
  <si>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</si>
  <si>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</si>
  <si>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</si>
  <si>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</si>
  <si>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</si>
  <si>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</si>
  <si>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</si>
  <si>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</si>
  <si>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</si>
  <si>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</si>
  <si>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</si>
  <si>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</si>
  <si>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</si>
  <si>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</si>
  <si>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</si>
  <si>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</si>
  <si>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</si>
  <si>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</si>
  <si>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</si>
  <si>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</si>
  <si>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</si>
  <si>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</si>
  <si>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</si>
  <si>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</si>
  <si>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</si>
  <si>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</si>
  <si>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</si>
  <si>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</si>
  <si>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</si>
  <si>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</si>
  <si>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</si>
  <si>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</si>
  <si>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</si>
  <si>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</si>
  <si>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</si>
  <si>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</si>
  <si>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</si>
  <si>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</si>
  <si>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</si>
  <si>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</si>
  <si>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</si>
  <si>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</si>
  <si>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</si>
  <si>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</si>
  <si>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</si>
  <si>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</si>
  <si>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</si>
  <si>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</si>
  <si>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</si>
  <si>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</si>
  <si>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</si>
  <si>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</si>
  <si>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</si>
  <si>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</si>
  <si>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</si>
  <si>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</si>
  <si>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</si>
  <si>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</si>
  <si>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</si>
  <si>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</si>
  <si>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</si>
  <si>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</si>
  <si>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</si>
  <si>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</si>
  <si>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</si>
  <si>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</si>
  <si>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</si>
  <si>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</si>
  <si>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</si>
  <si>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</si>
  <si>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</si>
  <si>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</si>
  <si>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</si>
  <si>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</si>
  <si>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</si>
  <si>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</si>
  <si>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</si>
  <si>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</si>
  <si>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</si>
  <si>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</si>
  <si>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</si>
  <si>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</si>
  <si>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</si>
  <si>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</si>
  <si>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</si>
  <si>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</si>
  <si>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</si>
  <si>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</si>
  <si>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</si>
  <si>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</si>
  <si>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</si>
  <si>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</si>
  <si>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</si>
  <si>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</si>
  <si>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</si>
  <si>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</si>
  <si>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</si>
  <si>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</si>
  <si>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</si>
  <si>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</si>
  <si>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</si>
  <si>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</si>
  <si>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</si>
  <si>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</si>
  <si>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</si>
  <si>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</si>
  <si>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</si>
  <si>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</si>
  <si>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</si>
  <si>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</si>
  <si>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</si>
  <si>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</si>
  <si>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</si>
  <si>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</si>
  <si>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</si>
  <si>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</si>
  <si>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</si>
  <si>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</si>
  <si>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</si>
  <si>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</si>
  <si>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</si>
  <si>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</si>
  <si>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al 30/11/2020</t>
  </si>
  <si>
    <t>MOVIMIENTO FINANCIERO RECURSOS DETERMINADOS CANON AL MES DE ENERO 2021</t>
  </si>
  <si>
    <t>Giro Enero Dev. Dic</t>
  </si>
  <si>
    <t>SaLdo EP-1 CONTAB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</si>
</sst>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5" t="s">
        <v>89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4" spans="1:17" s="13" customFormat="1" x14ac:dyDescent="0.25">
      <c r="A4" s="137" t="s">
        <v>0</v>
      </c>
      <c r="B4" s="139" t="s">
        <v>74</v>
      </c>
      <c r="C4" s="141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6" t="s">
        <v>6</v>
      </c>
      <c r="I4" s="136"/>
      <c r="J4" s="136"/>
      <c r="K4" s="136" t="s">
        <v>1</v>
      </c>
      <c r="L4" s="136"/>
      <c r="M4" s="136"/>
      <c r="N4" s="15" t="s">
        <v>2</v>
      </c>
    </row>
    <row r="5" spans="1:17" s="13" customFormat="1" ht="26" x14ac:dyDescent="0.25">
      <c r="A5" s="138"/>
      <c r="B5" s="140"/>
      <c r="C5" s="142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M1" workbookViewId="0">
      <selection activeCell="T8" sqref="T8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7" width="16.453125" style="99" hidden="1" customWidth="1"/>
    <col min="8" max="9" width="16.453125" style="99" customWidth="1"/>
    <col min="10" max="10" width="12.54296875" style="99" customWidth="1"/>
    <col min="11" max="11" width="12.81640625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2.1796875" style="99" customWidth="1"/>
    <col min="22" max="16384" width="11.453125" style="99"/>
  </cols>
  <sheetData>
    <row r="1" spans="1:23" ht="15.5" x14ac:dyDescent="0.25">
      <c r="A1" s="135" t="s">
        <v>123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3" t="s">
        <v>3</v>
      </c>
      <c r="B3" s="126" t="s">
        <v>77</v>
      </c>
      <c r="C3" s="132"/>
      <c r="D3" s="145" t="s">
        <v>107</v>
      </c>
      <c r="E3" s="146"/>
      <c r="F3" s="147"/>
      <c r="G3" s="132"/>
      <c r="H3" s="134"/>
      <c r="I3" s="134"/>
      <c r="J3" s="148" t="s">
        <v>6</v>
      </c>
      <c r="K3" s="148"/>
      <c r="L3" s="148"/>
      <c r="M3" s="148"/>
      <c r="N3" s="149" t="s">
        <v>1</v>
      </c>
      <c r="O3" s="150"/>
      <c r="P3" s="150"/>
      <c r="Q3" s="150"/>
      <c r="R3" s="151"/>
      <c r="S3" s="120"/>
    </row>
    <row r="4" spans="1:23" ht="13" x14ac:dyDescent="0.3">
      <c r="A4" s="144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124</v>
      </c>
      <c r="I4" s="108" t="s">
        <v>125</v>
      </c>
      <c r="J4" s="152" t="s">
        <v>108</v>
      </c>
      <c r="K4" s="152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122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44227</v>
      </c>
    </row>
    <row r="6" spans="1:23" ht="13" x14ac:dyDescent="0.25">
      <c r="A6" s="111"/>
      <c r="B6" s="107"/>
      <c r="C6" s="76">
        <v>33329340.120000005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31028250.82</v>
      </c>
      <c r="H6" s="76"/>
      <c r="I6" s="76"/>
      <c r="J6" s="76">
        <f t="shared" ref="J6:S6" si="1">SUM(J8:J15)</f>
        <v>9797408.6400000006</v>
      </c>
      <c r="K6" s="76">
        <f t="shared" si="1"/>
        <v>0</v>
      </c>
      <c r="L6" s="76">
        <f t="shared" si="1"/>
        <v>3825.41</v>
      </c>
      <c r="M6" s="76">
        <f t="shared" si="1"/>
        <v>9801234.0500000007</v>
      </c>
      <c r="N6" s="76">
        <f t="shared" si="1"/>
        <v>0</v>
      </c>
      <c r="O6" s="76">
        <f t="shared" si="1"/>
        <v>0</v>
      </c>
      <c r="P6" s="76">
        <f t="shared" si="1"/>
        <v>-1008</v>
      </c>
      <c r="Q6" s="76">
        <f t="shared" si="1"/>
        <v>0</v>
      </c>
      <c r="R6" s="76">
        <f t="shared" si="1"/>
        <v>-1008</v>
      </c>
      <c r="S6" s="76">
        <f t="shared" si="1"/>
        <v>41545272.689999998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27999989.129999999</v>
      </c>
      <c r="D8" s="129">
        <v>-56976.25</v>
      </c>
      <c r="E8" s="129">
        <v>56976.25</v>
      </c>
      <c r="F8" s="101">
        <f>+D8+E8</f>
        <v>0</v>
      </c>
      <c r="G8" s="101">
        <f>+C8+F8</f>
        <v>27999989.129999999</v>
      </c>
      <c r="H8" s="101">
        <v>-304530.34000000003</v>
      </c>
      <c r="I8" s="101">
        <f>+C8+H8</f>
        <v>27695458.789999999</v>
      </c>
      <c r="J8" s="125">
        <v>6774327</v>
      </c>
      <c r="K8" s="125"/>
      <c r="L8" s="125">
        <v>3599.48</v>
      </c>
      <c r="M8" s="125">
        <f>+J8+K8+L8</f>
        <v>6777926.4800000004</v>
      </c>
      <c r="N8" s="125"/>
      <c r="O8" s="103"/>
      <c r="P8" s="125">
        <v>-1008</v>
      </c>
      <c r="Q8" s="125"/>
      <c r="R8" s="125">
        <f t="shared" ref="R8:R13" si="2">+N8+O8+P8+Q8</f>
        <v>-1008</v>
      </c>
      <c r="S8" s="125">
        <f>+I8+M8+R8</f>
        <v>34472377.269999996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196199.35</v>
      </c>
      <c r="D9" s="101"/>
      <c r="E9" s="101"/>
      <c r="F9" s="101">
        <f t="shared" ref="F9:F14" si="3">+D9+E9</f>
        <v>0</v>
      </c>
      <c r="G9" s="101">
        <f t="shared" ref="G9:G14" si="4">+C9+F9</f>
        <v>196199.35</v>
      </c>
      <c r="H9" s="101"/>
      <c r="I9" s="101">
        <f t="shared" ref="I9:I14" si="5">+C9+H9</f>
        <v>196199.35</v>
      </c>
      <c r="J9" s="125">
        <v>50480.86</v>
      </c>
      <c r="K9" s="125"/>
      <c r="L9" s="125">
        <v>21.29</v>
      </c>
      <c r="M9" s="125">
        <f t="shared" ref="M9:M14" si="6">+J9+K9+L9</f>
        <v>50502.15</v>
      </c>
      <c r="N9" s="125"/>
      <c r="O9" s="125"/>
      <c r="P9" s="103"/>
      <c r="Q9" s="125"/>
      <c r="R9" s="125">
        <f t="shared" si="2"/>
        <v>0</v>
      </c>
      <c r="S9" s="125">
        <f t="shared" ref="S9:S14" si="7">+I9+M9+R9</f>
        <v>246701.5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01"/>
      <c r="I10" s="101">
        <f t="shared" si="5"/>
        <v>2.6</v>
      </c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2"/>
        <v>0</v>
      </c>
      <c r="S10" s="125">
        <f t="shared" si="7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1586941.7200000002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522115.38000000012</v>
      </c>
      <c r="H11" s="101">
        <v>-44376.32</v>
      </c>
      <c r="I11" s="101">
        <f t="shared" si="5"/>
        <v>1542565.4000000001</v>
      </c>
      <c r="J11" s="125">
        <v>2972600.78</v>
      </c>
      <c r="K11" s="125"/>
      <c r="L11" s="125">
        <v>204.64</v>
      </c>
      <c r="M11" s="125">
        <f>+J11+K11+L11</f>
        <v>2972805.42</v>
      </c>
      <c r="N11" s="125"/>
      <c r="O11" s="103"/>
      <c r="P11" s="128"/>
      <c r="Q11" s="125"/>
      <c r="R11" s="125">
        <f t="shared" si="2"/>
        <v>0</v>
      </c>
      <c r="S11" s="125">
        <f t="shared" si="7"/>
        <v>4515370.82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01"/>
      <c r="I12" s="101">
        <f t="shared" si="5"/>
        <v>0</v>
      </c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2"/>
        <v>0</v>
      </c>
      <c r="S12" s="125">
        <f t="shared" si="7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314900.84999999998</v>
      </c>
      <c r="D13" s="125">
        <v>-876.14</v>
      </c>
      <c r="E13" s="101"/>
      <c r="F13" s="101">
        <f t="shared" si="3"/>
        <v>-876.14</v>
      </c>
      <c r="G13" s="101">
        <f t="shared" si="4"/>
        <v>314024.70999999996</v>
      </c>
      <c r="H13" s="101"/>
      <c r="I13" s="101">
        <f t="shared" si="5"/>
        <v>314900.84999999998</v>
      </c>
      <c r="J13" s="125"/>
      <c r="K13" s="125"/>
      <c r="L13" s="125"/>
      <c r="M13" s="125">
        <f t="shared" si="6"/>
        <v>0</v>
      </c>
      <c r="N13" s="125"/>
      <c r="P13" s="128"/>
      <c r="Q13" s="125"/>
      <c r="R13" s="125">
        <f t="shared" si="2"/>
        <v>0</v>
      </c>
      <c r="S13" s="125">
        <f t="shared" si="7"/>
        <v>314900.84999999998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01"/>
      <c r="I14" s="101">
        <f t="shared" si="5"/>
        <v>1995919.65</v>
      </c>
      <c r="J14" s="125"/>
      <c r="K14" s="125"/>
      <c r="L14" s="125"/>
      <c r="M14" s="125">
        <f t="shared" si="6"/>
        <v>0</v>
      </c>
      <c r="N14" s="125"/>
      <c r="O14" s="125"/>
      <c r="P14" s="125"/>
      <c r="Q14" s="125"/>
      <c r="R14" s="125">
        <f>+N14+O14+P14+Q14</f>
        <v>0</v>
      </c>
      <c r="S14" s="125">
        <f t="shared" si="7"/>
        <v>1995919.65</v>
      </c>
      <c r="T14" s="131"/>
      <c r="U14" s="103"/>
      <c r="V14" s="130"/>
      <c r="W14" s="103"/>
    </row>
    <row r="15" spans="1:23" ht="13" x14ac:dyDescent="0.3">
      <c r="A15" s="110"/>
      <c r="B15" s="106"/>
      <c r="C15" s="100"/>
      <c r="D15" s="100"/>
      <c r="E15" s="100"/>
      <c r="F15" s="100"/>
      <c r="G15" s="100"/>
      <c r="H15" s="100"/>
      <c r="I15" s="100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31"/>
      <c r="U15" s="128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1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2021-03-02T17:23:41Z</cp:lastPrinted>
  <dcterms:created xsi:type="dcterms:W3CDTF">2007-04-18T23:17:12Z</dcterms:created>
  <dcterms:modified xsi:type="dcterms:W3CDTF">2021-03-02T17:56:00Z</dcterms:modified>
</cp:coreProperties>
</file>