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<sst xmlns="http://schemas.openxmlformats.org/spreadsheetml/2006/main" count="226" uniqueCount="114">
  <si>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</si>
  <si>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</si>
  <si>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</si>
  <si>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</si>
  <si>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</si>
  <si>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</si>
  <si>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</si>
  <si>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</si>
  <si>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</si>
  <si>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</si>
  <si>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</si>
  <si>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</si>
  <si>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</si>
  <si>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</si>
  <si>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</si>
  <si>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</si>
  <si>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</si>
  <si>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</si>
  <si>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</si>
  <si>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</si>
  <si>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</si>
  <si>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</si>
  <si>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</si>
  <si>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</si>
  <si>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</si>
  <si>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</si>
  <si>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</si>
  <si>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</si>
  <si>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</si>
  <si>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</si>
  <si>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</si>
  <si>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</si>
  <si>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</si>
  <si>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</si>
  <si>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</si>
  <si>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</si>
  <si>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</si>
  <si>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</si>
  <si>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</si>
  <si>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</si>
  <si>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</si>
  <si>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</si>
  <si>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</si>
  <si>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</si>
  <si>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</si>
  <si>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</si>
  <si>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</si>
  <si>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</si>
  <si>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</si>
  <si>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</si>
  <si>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</si>
  <si>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</si>
  <si>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</si>
  <si>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</si>
  <si>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</si>
  <si>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</si>
  <si>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</si>
  <si>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</si>
  <si>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</si>
  <si>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</si>
  <si>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</si>
  <si>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</si>
  <si>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</si>
  <si>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</si>
  <si>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</si>
  <si>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</si>
  <si>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</si>
  <si>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</si>
  <si>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</si>
  <si>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</si>
  <si>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</si>
  <si>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</si>
  <si>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</si>
  <si>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</si>
  <si>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</si>
  <si>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</si>
  <si>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</si>
  <si>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</si>
  <si>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</si>
  <si>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</si>
  <si>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</si>
  <si>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</si>
  <si>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</si>
  <si>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</si>
  <si>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</si>
  <si>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</si>
  <si>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</si>
  <si>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</si>
  <si>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</si>
  <si>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</si>
  <si>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</si>
  <si>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</si>
  <si>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</si>
  <si>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</si>
  <si>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</si>
  <si>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</si>
  <si>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</si>
  <si>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</si>
  <si>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</si>
  <si>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</si>
  <si>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</si>
  <si>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8: 'Agosto</t>
  </si>
  <si>
    <t>9: 'Setiembre</t>
  </si>
  <si>
    <t>10: 'Octubre</t>
  </si>
  <si>
    <t>11: 'Noviembre</t>
  </si>
  <si>
    <t>12: 'Diciembre</t>
  </si>
  <si>
    <t>Saldo</t>
  </si>
  <si>
    <t>Devengado</t>
  </si>
  <si>
    <t>GASTO DE INVERSIONES</t>
  </si>
  <si>
    <t>GASTO DE CORIENTE</t>
  </si>
  <si>
    <t>SERVICIO DE LA DEUDA</t>
  </si>
  <si>
    <t xml:space="preserve"> </t>
  </si>
  <si>
    <t>*Fuente de Información: SIAF Pliego/ Consulta Amigable Mef/05/02/2021</t>
  </si>
  <si>
    <t xml:space="preserve"> EJECUCIÓN PRESUPUESTAL ENERO -DICIEMBRE 2020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</si>
</sst>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[$-280A]dddd\,\ dd&quot; de &quot;mmmm&quot; de &quot;yyyy"/>
    <numFmt numFmtId="179" formatCode="[$-28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56"/>
      <name val="Calibri"/>
      <family val="0"/>
    </font>
    <font>
      <b/>
      <sz val="16"/>
      <color indexed="8"/>
      <name val="Calibri"/>
      <family val="0"/>
    </font>
    <font>
      <b/>
      <sz val="11"/>
      <color indexed="9"/>
      <name val="Calibri"/>
      <family val="0"/>
    </font>
    <font>
      <b/>
      <sz val="9"/>
      <color indexed="8"/>
      <name val="Calibri"/>
      <family val="0"/>
    </font>
    <font>
      <b/>
      <sz val="7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.7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b/>
      <u val="single"/>
      <sz val="16"/>
      <color indexed="30"/>
      <name val="Calibri"/>
      <family val="0"/>
    </font>
    <font>
      <b/>
      <u val="single"/>
      <sz val="18"/>
      <color indexed="10"/>
      <name val="Calibri"/>
      <family val="0"/>
    </font>
    <font>
      <b/>
      <u val="single"/>
      <sz val="18"/>
      <color indexed="30"/>
      <name val="Calibri"/>
      <family val="0"/>
    </font>
    <font>
      <b/>
      <u val="single"/>
      <sz val="16"/>
      <color indexed="62"/>
      <name val="Calibri"/>
      <family val="0"/>
    </font>
    <font>
      <b/>
      <u val="single"/>
      <sz val="18"/>
      <color indexed="21"/>
      <name val="Calibri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sz val="14"/>
      <color theme="0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 vertical="center"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27" fillId="34" borderId="11" xfId="0" applyFont="1" applyFill="1" applyBorder="1" applyAlignment="1">
      <alignment horizontal="center" vertical="center" wrapText="1"/>
    </xf>
    <xf numFmtId="3" fontId="27" fillId="34" borderId="11" xfId="0" applyNumberFormat="1" applyFont="1" applyFill="1" applyBorder="1" applyAlignment="1">
      <alignment horizontal="right" vertical="center"/>
    </xf>
    <xf numFmtId="0" fontId="63" fillId="34" borderId="12" xfId="19" applyFont="1" applyFill="1" applyBorder="1" applyAlignment="1">
      <alignment vertical="center" wrapText="1"/>
    </xf>
    <xf numFmtId="3" fontId="63" fillId="34" borderId="13" xfId="19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34" borderId="14" xfId="19" applyFont="1" applyFill="1" applyBorder="1" applyAlignment="1">
      <alignment vertical="center" wrapText="1"/>
    </xf>
    <xf numFmtId="3" fontId="63" fillId="34" borderId="15" xfId="19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 indent="3" readingOrder="1"/>
    </xf>
    <xf numFmtId="3" fontId="65" fillId="34" borderId="11" xfId="0" applyNumberFormat="1" applyFont="1" applyFill="1" applyBorder="1" applyAlignment="1">
      <alignment horizontal="right" vertical="center" wrapText="1" readingOrder="1"/>
    </xf>
    <xf numFmtId="3" fontId="62" fillId="34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2" fillId="34" borderId="0" xfId="0" applyFont="1" applyFill="1" applyBorder="1" applyAlignment="1">
      <alignment horizontal="right" vertical="center" wrapText="1"/>
    </xf>
    <xf numFmtId="3" fontId="62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left" vertical="center" indent="2"/>
    </xf>
    <xf numFmtId="3" fontId="48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7" fillId="33" borderId="0" xfId="0" applyFont="1" applyFill="1" applyAlignment="1">
      <alignment horizontal="right" vertical="center"/>
    </xf>
    <xf numFmtId="0" fontId="62" fillId="33" borderId="16" xfId="0" applyFont="1" applyFill="1" applyBorder="1" applyAlignment="1">
      <alignment horizontal="left" indent="6"/>
    </xf>
    <xf numFmtId="3" fontId="62" fillId="33" borderId="16" xfId="0" applyNumberFormat="1" applyFont="1" applyFill="1" applyBorder="1" applyAlignment="1">
      <alignment horizontal="right" vertical="center" wrapText="1"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Alignment="1">
      <alignment vertical="center"/>
    </xf>
    <xf numFmtId="0" fontId="62" fillId="33" borderId="17" xfId="0" applyFont="1" applyFill="1" applyBorder="1" applyAlignment="1">
      <alignment horizontal="left" indent="6"/>
    </xf>
    <xf numFmtId="3" fontId="62" fillId="33" borderId="18" xfId="0" applyNumberFormat="1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left" vertical="center" indent="6"/>
    </xf>
    <xf numFmtId="0" fontId="62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indent="6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8" fillId="33" borderId="16" xfId="0" applyFont="1" applyFill="1" applyBorder="1" applyAlignment="1">
      <alignment horizontal="left" vertical="center" indent="6"/>
    </xf>
    <xf numFmtId="3" fontId="68" fillId="33" borderId="16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horizontal="left" vertical="center" indent="6"/>
    </xf>
    <xf numFmtId="0" fontId="68" fillId="33" borderId="18" xfId="0" applyFont="1" applyFill="1" applyBorder="1" applyAlignment="1">
      <alignment horizontal="right" vertical="center"/>
    </xf>
    <xf numFmtId="3" fontId="68" fillId="33" borderId="18" xfId="0" applyNumberFormat="1" applyFont="1" applyFill="1" applyBorder="1" applyAlignment="1">
      <alignment horizontal="right" vertical="center"/>
    </xf>
    <xf numFmtId="9" fontId="48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8" fillId="33" borderId="16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9" fontId="27" fillId="34" borderId="11" xfId="0" applyNumberFormat="1" applyFont="1" applyFill="1" applyBorder="1" applyAlignment="1">
      <alignment horizontal="center" vertical="center"/>
    </xf>
    <xf numFmtId="9" fontId="63" fillId="34" borderId="19" xfId="19" applyNumberFormat="1" applyFont="1" applyFill="1" applyBorder="1" applyAlignment="1">
      <alignment horizontal="center" vertical="center"/>
    </xf>
    <xf numFmtId="9" fontId="63" fillId="34" borderId="20" xfId="19" applyNumberFormat="1" applyFont="1" applyFill="1" applyBorder="1" applyAlignment="1">
      <alignment horizontal="center" vertical="center"/>
    </xf>
    <xf numFmtId="9" fontId="65" fillId="34" borderId="11" xfId="0" applyNumberFormat="1" applyFont="1" applyFill="1" applyBorder="1" applyAlignment="1">
      <alignment horizontal="center" vertical="center" wrapText="1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21" xfId="0" applyNumberFormat="1" applyFont="1" applyFill="1" applyBorder="1" applyAlignment="1">
      <alignment horizontal="center" vertical="center" wrapText="1"/>
    </xf>
    <xf numFmtId="9" fontId="62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9" fillId="36" borderId="22" xfId="0" applyFont="1" applyFill="1" applyBorder="1" applyAlignment="1">
      <alignment horizontal="left" vertical="center" indent="6"/>
    </xf>
    <xf numFmtId="3" fontId="69" fillId="36" borderId="22" xfId="0" applyNumberFormat="1" applyFont="1" applyFill="1" applyBorder="1" applyAlignment="1">
      <alignment horizontal="right" vertical="center"/>
    </xf>
    <xf numFmtId="9" fontId="69" fillId="36" borderId="2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 wrapText="1" readingOrder="1"/>
    </xf>
    <xf numFmtId="0" fontId="48" fillId="36" borderId="23" xfId="0" applyFont="1" applyFill="1" applyBorder="1" applyAlignment="1">
      <alignment horizontal="center" vertical="center" wrapText="1"/>
    </xf>
    <xf numFmtId="0" fontId="69" fillId="36" borderId="24" xfId="0" applyFont="1" applyFill="1" applyBorder="1" applyAlignment="1">
      <alignment horizontal="left" vertical="center" wrapText="1"/>
    </xf>
    <xf numFmtId="3" fontId="69" fillId="36" borderId="24" xfId="0" applyNumberFormat="1" applyFont="1" applyFill="1" applyBorder="1" applyAlignment="1">
      <alignment horizontal="right" vertical="center"/>
    </xf>
    <xf numFmtId="9" fontId="69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/>
    </xf>
    <xf numFmtId="3" fontId="62" fillId="33" borderId="16" xfId="0" applyNumberFormat="1" applyFont="1" applyFill="1" applyBorder="1" applyAlignment="1">
      <alignment horizontal="center" wrapText="1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/>
    </xf>
    <xf numFmtId="0" fontId="72" fillId="35" borderId="25" xfId="0" applyFont="1" applyFill="1" applyBorder="1" applyAlignment="1">
      <alignment horizontal="center" vertical="center"/>
    </xf>
    <xf numFmtId="0" fontId="72" fillId="35" borderId="22" xfId="0" applyFont="1" applyFill="1" applyBorder="1" applyAlignment="1">
      <alignment horizontal="center" vertical="center"/>
    </xf>
    <xf numFmtId="0" fontId="73" fillId="27" borderId="0" xfId="0" applyFont="1" applyFill="1" applyAlignment="1">
      <alignment/>
    </xf>
    <xf numFmtId="0" fontId="73" fillId="27" borderId="0" xfId="0" applyFont="1" applyFill="1" applyAlignment="1">
      <alignment horizontal="right" vertical="center"/>
    </xf>
    <xf numFmtId="0" fontId="73" fillId="27" borderId="0" xfId="0" applyFont="1" applyFill="1" applyAlignment="1">
      <alignment horizontal="center" vertical="center"/>
    </xf>
    <xf numFmtId="0" fontId="60" fillId="37" borderId="11" xfId="19" applyFont="1" applyFill="1" applyBorder="1" applyAlignment="1">
      <alignment horizontal="center" vertical="center"/>
    </xf>
    <xf numFmtId="10" fontId="60" fillId="37" borderId="11" xfId="19" applyNumberFormat="1" applyFont="1" applyFill="1" applyBorder="1" applyAlignment="1">
      <alignment horizontal="center" vertical="center"/>
    </xf>
    <xf numFmtId="3" fontId="60" fillId="37" borderId="11" xfId="19" applyNumberFormat="1" applyFont="1" applyFill="1" applyBorder="1" applyAlignment="1">
      <alignment horizontal="right" vertical="center"/>
    </xf>
    <xf numFmtId="9" fontId="60" fillId="37" borderId="11" xfId="19" applyNumberFormat="1" applyFont="1" applyFill="1" applyBorder="1" applyAlignment="1">
      <alignment horizontal="center" vertical="center"/>
    </xf>
    <xf numFmtId="0" fontId="62" fillId="37" borderId="26" xfId="19" applyFont="1" applyFill="1" applyBorder="1" applyAlignment="1">
      <alignment horizontal="left" vertical="center" wrapText="1" indent="1" readingOrder="1"/>
    </xf>
    <xf numFmtId="3" fontId="62" fillId="37" borderId="11" xfId="19" applyNumberFormat="1" applyFont="1" applyFill="1" applyBorder="1" applyAlignment="1">
      <alignment horizontal="right" vertical="center" wrapText="1" readingOrder="1"/>
    </xf>
    <xf numFmtId="9" fontId="62" fillId="37" borderId="11" xfId="19" applyNumberFormat="1" applyFont="1" applyFill="1" applyBorder="1" applyAlignment="1">
      <alignment horizontal="center" vertical="center" wrapText="1"/>
    </xf>
    <xf numFmtId="0" fontId="62" fillId="37" borderId="26" xfId="19" applyFont="1" applyFill="1" applyBorder="1" applyAlignment="1">
      <alignment horizontal="left" vertical="center" wrapText="1" indent="1"/>
    </xf>
    <xf numFmtId="3" fontId="62" fillId="37" borderId="11" xfId="19" applyNumberFormat="1" applyFont="1" applyFill="1" applyBorder="1" applyAlignment="1">
      <alignment horizontal="right" vertical="center"/>
    </xf>
    <xf numFmtId="9" fontId="62" fillId="37" borderId="11" xfId="19" applyNumberFormat="1" applyFont="1" applyFill="1" applyBorder="1" applyAlignment="1">
      <alignment horizontal="center" vertical="center"/>
    </xf>
    <xf numFmtId="0" fontId="63" fillId="12" borderId="11" xfId="19" applyFont="1" applyFill="1" applyBorder="1" applyAlignment="1">
      <alignment horizontal="left" vertical="center" wrapText="1" indent="2" readingOrder="1"/>
    </xf>
    <xf numFmtId="3" fontId="63" fillId="12" borderId="11" xfId="19" applyNumberFormat="1" applyFont="1" applyFill="1" applyBorder="1" applyAlignment="1">
      <alignment horizontal="right" vertical="center" wrapText="1" readingOrder="1"/>
    </xf>
    <xf numFmtId="9" fontId="63" fillId="12" borderId="11" xfId="19" applyNumberFormat="1" applyFont="1" applyFill="1" applyBorder="1" applyAlignment="1">
      <alignment horizontal="center" vertical="center" wrapText="1"/>
    </xf>
    <xf numFmtId="3" fontId="63" fillId="12" borderId="11" xfId="19" applyNumberFormat="1" applyFont="1" applyFill="1" applyBorder="1" applyAlignment="1">
      <alignment horizontal="right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48" fillId="38" borderId="11" xfId="0" applyFont="1" applyFill="1" applyBorder="1" applyAlignment="1">
      <alignment horizontal="center" vertical="center" wrapText="1"/>
    </xf>
    <xf numFmtId="0" fontId="62" fillId="37" borderId="24" xfId="19" applyFont="1" applyFill="1" applyBorder="1" applyAlignment="1">
      <alignment horizontal="left" vertical="center" wrapText="1" indent="1"/>
    </xf>
    <xf numFmtId="3" fontId="62" fillId="37" borderId="24" xfId="19" applyNumberFormat="1" applyFont="1" applyFill="1" applyBorder="1" applyAlignment="1">
      <alignment horizontal="right" vertical="center"/>
    </xf>
    <xf numFmtId="3" fontId="62" fillId="37" borderId="24" xfId="19" applyNumberFormat="1" applyFont="1" applyFill="1" applyBorder="1" applyAlignment="1">
      <alignment horizontal="right" vertical="center" wrapText="1"/>
    </xf>
    <xf numFmtId="0" fontId="62" fillId="37" borderId="24" xfId="19" applyFont="1" applyFill="1" applyBorder="1" applyAlignment="1">
      <alignment horizontal="right" vertical="center" wrapText="1"/>
    </xf>
    <xf numFmtId="0" fontId="72" fillId="39" borderId="25" xfId="0" applyFont="1" applyFill="1" applyBorder="1" applyAlignment="1">
      <alignment horizontal="center" vertical="center"/>
    </xf>
    <xf numFmtId="0" fontId="72" fillId="39" borderId="22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0" fontId="69" fillId="36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22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4" fillId="36" borderId="26" xfId="0" applyFont="1" applyFill="1" applyBorder="1" applyAlignment="1">
      <alignment horizontal="center" vertical="center" wrapText="1"/>
    </xf>
    <xf numFmtId="0" fontId="74" fillId="36" borderId="28" xfId="0" applyFont="1" applyFill="1" applyBorder="1" applyAlignment="1">
      <alignment horizontal="center" vertical="center" wrapText="1"/>
    </xf>
    <xf numFmtId="0" fontId="74" fillId="36" borderId="29" xfId="0" applyFont="1" applyFill="1" applyBorder="1" applyAlignment="1">
      <alignment horizontal="center" vertical="center" wrapText="1"/>
    </xf>
    <xf numFmtId="0" fontId="66" fillId="38" borderId="30" xfId="0" applyFont="1" applyFill="1" applyBorder="1" applyAlignment="1">
      <alignment horizontal="center" vertical="center" wrapText="1"/>
    </xf>
    <xf numFmtId="0" fontId="66" fillId="38" borderId="31" xfId="0" applyFont="1" applyFill="1" applyBorder="1" applyAlignment="1">
      <alignment horizontal="center" vertical="center" wrapText="1"/>
    </xf>
    <xf numFmtId="0" fontId="72" fillId="39" borderId="25" xfId="0" applyFont="1" applyFill="1" applyBorder="1" applyAlignment="1">
      <alignment horizontal="center" vertical="center" wrapText="1"/>
    </xf>
    <xf numFmtId="0" fontId="72" fillId="39" borderId="22" xfId="0" applyFont="1" applyFill="1" applyBorder="1" applyAlignment="1">
      <alignment horizontal="center" vertical="center" wrapText="1"/>
    </xf>
    <xf numFmtId="0" fontId="72" fillId="39" borderId="25" xfId="0" applyFont="1" applyFill="1" applyBorder="1" applyAlignment="1">
      <alignment horizontal="center" vertical="center"/>
    </xf>
    <xf numFmtId="0" fontId="72" fillId="39" borderId="22" xfId="0" applyFont="1" applyFill="1" applyBorder="1" applyAlignment="1">
      <alignment horizontal="center" vertical="center"/>
    </xf>
    <xf numFmtId="0" fontId="75" fillId="27" borderId="32" xfId="0" applyFont="1" applyFill="1" applyBorder="1" applyAlignment="1">
      <alignment horizontal="center" vertical="center"/>
    </xf>
    <xf numFmtId="0" fontId="75" fillId="27" borderId="33" xfId="0" applyFont="1" applyFill="1" applyBorder="1" applyAlignment="1">
      <alignment horizontal="center" vertical="center"/>
    </xf>
    <xf numFmtId="0" fontId="75" fillId="27" borderId="34" xfId="0" applyFont="1" applyFill="1" applyBorder="1" applyAlignment="1">
      <alignment horizontal="center" vertical="center"/>
    </xf>
    <xf numFmtId="0" fontId="75" fillId="36" borderId="11" xfId="39" applyFont="1" applyFill="1" applyBorder="1" applyAlignment="1">
      <alignment horizontal="center" vertical="center"/>
    </xf>
    <xf numFmtId="0" fontId="60" fillId="37" borderId="23" xfId="19" applyFont="1" applyFill="1" applyBorder="1" applyAlignment="1">
      <alignment horizontal="left" vertical="center" wrapText="1"/>
    </xf>
    <xf numFmtId="0" fontId="60" fillId="37" borderId="35" xfId="19" applyFont="1" applyFill="1" applyBorder="1" applyAlignment="1">
      <alignment horizontal="left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vertical="center" wrapText="1"/>
    </xf>
    <xf numFmtId="0" fontId="69" fillId="36" borderId="25" xfId="0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center" vertical="center" wrapText="1"/>
    </xf>
    <xf numFmtId="9" fontId="69" fillId="36" borderId="25" xfId="0" applyNumberFormat="1" applyFont="1" applyFill="1" applyBorder="1" applyAlignment="1">
      <alignment horizontal="center" vertical="center" wrapText="1"/>
    </xf>
    <xf numFmtId="9" fontId="69" fillId="36" borderId="22" xfId="0" applyNumberFormat="1" applyFont="1" applyFill="1" applyBorder="1" applyAlignment="1">
      <alignment horizontal="center" vertical="center" wrapText="1"/>
    </xf>
    <xf numFmtId="0" fontId="69" fillId="40" borderId="25" xfId="0" applyFont="1" applyFill="1" applyBorder="1" applyAlignment="1">
      <alignment horizontal="center" vertical="center" wrapText="1"/>
    </xf>
    <xf numFmtId="0" fontId="69" fillId="40" borderId="22" xfId="0" applyFont="1" applyFill="1" applyBorder="1" applyAlignment="1">
      <alignment horizontal="center" vertical="center" wrapText="1"/>
    </xf>
    <xf numFmtId="9" fontId="69" fillId="40" borderId="25" xfId="0" applyNumberFormat="1" applyFont="1" applyFill="1" applyBorder="1" applyAlignment="1">
      <alignment horizontal="center" vertical="center" wrapText="1"/>
    </xf>
    <xf numFmtId="9" fontId="69" fillId="40" borderId="22" xfId="0" applyNumberFormat="1" applyFont="1" applyFill="1" applyBorder="1" applyAlignment="1">
      <alignment horizontal="center" vertical="center" wrapText="1"/>
    </xf>
    <xf numFmtId="0" fontId="72" fillId="35" borderId="25" xfId="0" applyFont="1" applyFill="1" applyBorder="1" applyAlignment="1">
      <alignment horizontal="left" vertical="center" indent="6"/>
    </xf>
    <xf numFmtId="0" fontId="72" fillId="35" borderId="22" xfId="0" applyFont="1" applyFill="1" applyBorder="1" applyAlignment="1">
      <alignment horizontal="left" vertical="center" indent="6"/>
    </xf>
    <xf numFmtId="10" fontId="72" fillId="35" borderId="25" xfId="0" applyNumberFormat="1" applyFont="1" applyFill="1" applyBorder="1" applyAlignment="1">
      <alignment horizontal="center" vertical="center"/>
    </xf>
    <xf numFmtId="10" fontId="72" fillId="35" borderId="22" xfId="0" applyNumberFormat="1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8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66" fillId="38" borderId="18" xfId="0" applyFont="1" applyFill="1" applyBorder="1" applyAlignment="1">
      <alignment horizontal="left" vertical="center" wrapText="1" indent="2"/>
    </xf>
    <xf numFmtId="0" fontId="48" fillId="36" borderId="1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 wrapText="1"/>
    </xf>
    <xf numFmtId="0" fontId="69" fillId="36" borderId="18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72" fillId="42" borderId="25" xfId="0" applyFont="1" applyFill="1" applyBorder="1" applyAlignment="1">
      <alignment horizontal="center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2" fillId="42" borderId="25" xfId="0" applyFont="1" applyFill="1" applyBorder="1" applyAlignment="1">
      <alignment horizontal="center" vertical="center"/>
    </xf>
    <xf numFmtId="0" fontId="72" fillId="42" borderId="22" xfId="0" applyFont="1" applyFill="1" applyBorder="1" applyAlignment="1">
      <alignment horizontal="center" vertical="center"/>
    </xf>
    <xf numFmtId="0" fontId="72" fillId="42" borderId="36" xfId="0" applyFont="1" applyFill="1" applyBorder="1" applyAlignment="1">
      <alignment horizontal="center" vertical="center"/>
    </xf>
    <xf numFmtId="0" fontId="72" fillId="42" borderId="37" xfId="0" applyFont="1" applyFill="1" applyBorder="1" applyAlignment="1">
      <alignment horizontal="center" vertical="center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/>
    </xf>
    <xf numFmtId="0" fontId="72" fillId="41" borderId="22" xfId="0" applyFont="1" applyFill="1" applyBorder="1" applyAlignment="1">
      <alignment horizontal="center" vertical="center"/>
    </xf>
    <xf numFmtId="0" fontId="72" fillId="41" borderId="36" xfId="0" applyFont="1" applyFill="1" applyBorder="1" applyAlignment="1">
      <alignment horizontal="center" vertical="center"/>
    </xf>
    <xf numFmtId="0" fontId="72" fillId="41" borderId="37" xfId="0" applyFont="1" applyFill="1" applyBorder="1" applyAlignment="1">
      <alignment horizontal="center" vertical="center"/>
    </xf>
    <xf numFmtId="3" fontId="7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SGPT!$B$5:$G$5</c:f>
              <c:strCache>
                <c:ptCount val="1"/>
                <c:pt idx="0">
                  <c:v> EJECUCIÓN PRESUPUESTAL ENERO -DICIEMBRE 2020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-0.0315"/>
          <c:y val="0.07775"/>
        </c:manualLayout>
      </c:layout>
      <c:spPr>
        <a:noFill/>
        <a:ln w="3175">
          <a:noFill/>
        </a:ln>
      </c:spPr>
    </c:title>
    <c:view3D>
      <c:rotX val="20"/>
      <c:hPercent val="60"/>
      <c:rotY val="20"/>
      <c:depthPercent val="80"/>
      <c:rAngAx val="1"/>
    </c:view3D>
    <c:plotArea>
      <c:layout>
        <c:manualLayout>
          <c:xMode val="edge"/>
          <c:yMode val="edge"/>
          <c:x val="0.01325"/>
          <c:y val="0.11175"/>
          <c:w val="0.82625"/>
          <c:h val="0.8842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91A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box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C9C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box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9DCF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box"/>
        </c:ser>
        <c:ser>
          <c:idx val="3"/>
          <c:order val="3"/>
          <c:tx>
            <c:strRef>
              <c:f>SGPT!$F$9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6FB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SGPT!$F$10:$F$12</c:f>
              <c:numCache/>
            </c:numRef>
          </c:val>
          <c:shape val="box"/>
        </c:ser>
        <c:overlap val="100"/>
        <c:gapWidth val="95"/>
        <c:gapDepth val="95"/>
        <c:shape val="box"/>
        <c:axId val="38764003"/>
        <c:axId val="13331708"/>
      </c:bar3D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delete val="1"/>
        <c:majorTickMark val="out"/>
        <c:minorTickMark val="none"/>
        <c:tickLblPos val="nextTo"/>
        <c:crossAx val="387640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175"/>
          <c:y val="0.15825"/>
          <c:w val="0.555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>
            <a:alpha val="90000"/>
          </a:srgbClr>
        </a:solidFill>
        <a:ln w="3175">
          <a:noFill/>
        </a:ln>
      </c:spPr>
      <c:thickness val="0"/>
    </c:sideWall>
    <c:backWall>
      <c:spPr>
        <a:solidFill>
          <a:srgbClr val="F2F2F2">
            <a:alpha val="9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EJECUCIÓN PRESUPUESTAL ENERO -DICIEMBRE 2020 </a:t>
            </a:r>
          </a:p>
        </c:rich>
      </c:tx>
      <c:layout>
        <c:manualLayout>
          <c:xMode val="factor"/>
          <c:yMode val="factor"/>
          <c:x val="0.13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155"/>
          <c:w val="0.55525"/>
          <c:h val="0.7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Mensual  de Proyectos de Inversión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05"/>
          <c:w val="0.98"/>
          <c:h val="0.935"/>
        </c:manualLayout>
      </c:layout>
      <c:lineChart>
        <c:grouping val="stacked"/>
        <c:varyColors val="0"/>
        <c:ser>
          <c:idx val="0"/>
          <c:order val="0"/>
          <c:tx>
            <c:strRef>
              <c:f>SGPT!$D$163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SGPT!$B$165:$B$176</c:f>
              <c:strCache/>
            </c:strRef>
          </c:cat>
          <c:val>
            <c:numRef>
              <c:f>SGPT!$D$165:$D$176</c:f>
              <c:numCache/>
            </c:numRef>
          </c:val>
          <c:smooth val="0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8795"/>
          <c:w val="0.095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75"/>
          <c:w val="0.98825"/>
          <c:h val="0.93225"/>
        </c:manualLayout>
      </c:layout>
      <c:lineChart>
        <c:grouping val="stacked"/>
        <c:varyColors val="0"/>
        <c:ser>
          <c:idx val="0"/>
          <c:order val="0"/>
          <c:tx>
            <c:strRef>
              <c:f>SGPT!$D$188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SGPT!$B$190:$B$201</c:f>
              <c:strCache/>
            </c:strRef>
          </c:cat>
          <c:val>
            <c:numRef>
              <c:f>SGPT!$D$190:$D$201</c:f>
              <c:numCache/>
            </c:numRef>
          </c:val>
          <c:smooth val="0"/>
        </c:ser>
        <c:marker val="1"/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38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4575"/>
          <c:w val="0.105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ACTIVIDADES POR FUENTE DE FINANCIAMIENTO</a:t>
            </a:r>
          </a:p>
        </c:rich>
      </c:tx>
      <c:layout>
        <c:manualLayout>
          <c:xMode val="factor"/>
          <c:yMode val="factor"/>
          <c:x val="0.03275"/>
          <c:y val="-0.006"/>
        </c:manualLayout>
      </c:layout>
      <c:spPr>
        <a:noFill/>
        <a:ln w="3175">
          <a:noFill/>
        </a:ln>
      </c:spPr>
    </c:title>
    <c:view3D>
      <c:rotX val="15"/>
      <c:hPercent val="104"/>
      <c:rotY val="20"/>
      <c:depthPercent val="80"/>
      <c:rAngAx val="1"/>
    </c:view3D>
    <c:plotArea>
      <c:layout>
        <c:manualLayout>
          <c:xMode val="edge"/>
          <c:yMode val="edge"/>
          <c:x val="0.013"/>
          <c:y val="0.06875"/>
          <c:w val="0.9715"/>
          <c:h val="0.92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SGPT!$C$79:$C$83</c:f>
              <c:numCache/>
            </c:numRef>
          </c:val>
          <c:shape val="box"/>
        </c:ser>
        <c:ser>
          <c:idx val="1"/>
          <c:order val="1"/>
          <c:tx>
            <c:strRef>
              <c:f>SGPT!$D$77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SGPT!$D$79:$D$83</c:f>
              <c:numCache/>
            </c:numRef>
          </c:val>
          <c:shape val="box"/>
        </c:ser>
        <c:ser>
          <c:idx val="2"/>
          <c:order val="2"/>
          <c:tx>
            <c:strRef>
              <c:f>SGPT!$E$77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SGPT!$E$79:$E$83</c:f>
              <c:numCache/>
            </c:numRef>
          </c:val>
          <c:shape val="box"/>
        </c:ser>
        <c:ser>
          <c:idx val="3"/>
          <c:order val="3"/>
          <c:tx>
            <c:strRef>
              <c:f>SGPT!$F$77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SGPT!$F$79:$F$83</c:f>
              <c:numCache/>
            </c:numRef>
          </c:val>
          <c:shape val="box"/>
        </c:ser>
        <c:overlap val="100"/>
        <c:gapWidth val="95"/>
        <c:gapDepth val="95"/>
        <c:shape val="box"/>
        <c:axId val="37058353"/>
        <c:axId val="65089722"/>
      </c:bar3D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89722"/>
        <c:crosses val="autoZero"/>
        <c:auto val="1"/>
        <c:lblOffset val="100"/>
        <c:tickLblSkip val="1"/>
        <c:noMultiLvlLbl val="0"/>
      </c:catAx>
      <c:valAx>
        <c:axId val="65089722"/>
        <c:scaling>
          <c:orientation val="minMax"/>
        </c:scaling>
        <c:axPos val="l"/>
        <c:delete val="1"/>
        <c:majorTickMark val="out"/>
        <c:minorTickMark val="none"/>
        <c:tickLblPos val="nextTo"/>
        <c:crossAx val="37058353"/>
        <c:crossesAt val="1"/>
        <c:crossBetween val="between"/>
        <c:dispUnits/>
      </c:valAx>
      <c:spPr>
        <a:noFill/>
        <a:ln w="254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45"/>
          <c:w val="0.40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PROYECTOS DE INVERSIÓN POR FUENTE DE FINANCIAMIENTO</a:t>
            </a:r>
          </a:p>
        </c:rich>
      </c:tx>
      <c:layout>
        <c:manualLayout>
          <c:xMode val="factor"/>
          <c:yMode val="factor"/>
          <c:x val="-0.00275"/>
          <c:y val="-0.01675"/>
        </c:manualLayout>
      </c:layout>
      <c:spPr>
        <a:noFill/>
        <a:ln w="3175"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"/>
          <c:w val="0.9722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SGPT!$C$136:$C$140</c:f>
              <c:numCache/>
            </c:numRef>
          </c:val>
          <c:shape val="box"/>
        </c:ser>
        <c:ser>
          <c:idx val="1"/>
          <c:order val="1"/>
          <c:tx>
            <c:strRef>
              <c:f>SGPT!$D$134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SGPT!$D$136:$D$140</c:f>
              <c:numCache/>
            </c:numRef>
          </c:val>
          <c:shape val="box"/>
        </c:ser>
        <c:ser>
          <c:idx val="2"/>
          <c:order val="2"/>
          <c:tx>
            <c:strRef>
              <c:f>SGPT!$E$134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SGPT!$E$136:$E$140</c:f>
              <c:numCache/>
            </c:numRef>
          </c:val>
          <c:shape val="box"/>
        </c:ser>
        <c:ser>
          <c:idx val="3"/>
          <c:order val="3"/>
          <c:tx>
            <c:strRef>
              <c:f>SGPT!$F$134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SGPT!$F$136:$F$140</c:f>
              <c:numCache/>
            </c:numRef>
          </c:val>
          <c:shape val="box"/>
        </c:ser>
        <c:overlap val="100"/>
        <c:gapWidth val="95"/>
        <c:gapDepth val="95"/>
        <c:shape val="box"/>
        <c:axId val="48936587"/>
        <c:axId val="37776100"/>
      </c:bar3D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76100"/>
        <c:crosses val="autoZero"/>
        <c:auto val="1"/>
        <c:lblOffset val="100"/>
        <c:tickLblSkip val="1"/>
        <c:noMultiLvlLbl val="0"/>
      </c:catAx>
      <c:valAx>
        <c:axId val="37776100"/>
        <c:scaling>
          <c:orientation val="minMax"/>
        </c:scaling>
        <c:axPos val="l"/>
        <c:delete val="1"/>
        <c:majorTickMark val="out"/>
        <c:minorTickMark val="none"/>
        <c:tickLblPos val="nextTo"/>
        <c:crossAx val="4893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75"/>
          <c:y val="0.1155"/>
          <c:w val="0.352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33</xdr:row>
      <xdr:rowOff>9525</xdr:rowOff>
    </xdr:from>
    <xdr:to>
      <xdr:col>24</xdr:col>
      <xdr:colOff>400050</xdr:colOff>
      <xdr:row>59</xdr:row>
      <xdr:rowOff>85725</xdr:rowOff>
    </xdr:to>
    <xdr:graphicFrame>
      <xdr:nvGraphicFramePr>
        <xdr:cNvPr id="1" name="1 Gráfico"/>
        <xdr:cNvGraphicFramePr/>
      </xdr:nvGraphicFramePr>
      <xdr:xfrm>
        <a:off x="19383375" y="7667625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26</xdr:row>
      <xdr:rowOff>28575</xdr:rowOff>
    </xdr:from>
    <xdr:to>
      <xdr:col>16</xdr:col>
      <xdr:colOff>19050</xdr:colOff>
      <xdr:row>61</xdr:row>
      <xdr:rowOff>19050</xdr:rowOff>
    </xdr:to>
    <xdr:graphicFrame>
      <xdr:nvGraphicFramePr>
        <xdr:cNvPr id="2" name="2 Gráfico"/>
        <xdr:cNvGraphicFramePr/>
      </xdr:nvGraphicFramePr>
      <xdr:xfrm>
        <a:off x="10610850" y="5829300"/>
        <a:ext cx="70294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0</xdr:row>
      <xdr:rowOff>95250</xdr:rowOff>
    </xdr:from>
    <xdr:to>
      <xdr:col>16</xdr:col>
      <xdr:colOff>38100</xdr:colOff>
      <xdr:row>24</xdr:row>
      <xdr:rowOff>0</xdr:rowOff>
    </xdr:to>
    <xdr:graphicFrame>
      <xdr:nvGraphicFramePr>
        <xdr:cNvPr id="3" name="3 Gráfico"/>
        <xdr:cNvGraphicFramePr/>
      </xdr:nvGraphicFramePr>
      <xdr:xfrm>
        <a:off x="10620375" y="95250"/>
        <a:ext cx="70389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438150</xdr:colOff>
      <xdr:row>0</xdr:row>
      <xdr:rowOff>76200</xdr:rowOff>
    </xdr:from>
    <xdr:to>
      <xdr:col>6</xdr:col>
      <xdr:colOff>95250</xdr:colOff>
      <xdr:row>2</xdr:row>
      <xdr:rowOff>209550</xdr:rowOff>
    </xdr:to>
    <xdr:pic>
      <xdr:nvPicPr>
        <xdr:cNvPr id="4" name="5 Imagen" descr="D:\JHANY_GRC\PRESUPUESTO 2019\logo gobierno regional 2019-2-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762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85725</xdr:colOff>
      <xdr:row>158</xdr:row>
      <xdr:rowOff>257175</xdr:rowOff>
    </xdr:from>
    <xdr:to>
      <xdr:col>14</xdr:col>
      <xdr:colOff>1257300</xdr:colOff>
      <xdr:row>179</xdr:row>
      <xdr:rowOff>28575</xdr:rowOff>
    </xdr:to>
    <xdr:graphicFrame>
      <xdr:nvGraphicFramePr>
        <xdr:cNvPr id="6" name="8 Gráfico"/>
        <xdr:cNvGraphicFramePr/>
      </xdr:nvGraphicFramePr>
      <xdr:xfrm>
        <a:off x="7572375" y="33213675"/>
        <a:ext cx="967740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181</xdr:row>
      <xdr:rowOff>171450</xdr:rowOff>
    </xdr:from>
    <xdr:to>
      <xdr:col>14</xdr:col>
      <xdr:colOff>1266825</xdr:colOff>
      <xdr:row>203</xdr:row>
      <xdr:rowOff>38100</xdr:rowOff>
    </xdr:to>
    <xdr:graphicFrame>
      <xdr:nvGraphicFramePr>
        <xdr:cNvPr id="7" name="10 Gráfico"/>
        <xdr:cNvGraphicFramePr/>
      </xdr:nvGraphicFramePr>
      <xdr:xfrm>
        <a:off x="7543800" y="37823775"/>
        <a:ext cx="97155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66</xdr:row>
      <xdr:rowOff>123825</xdr:rowOff>
    </xdr:from>
    <xdr:to>
      <xdr:col>16</xdr:col>
      <xdr:colOff>66675</xdr:colOff>
      <xdr:row>108</xdr:row>
      <xdr:rowOff>133350</xdr:rowOff>
    </xdr:to>
    <xdr:graphicFrame>
      <xdr:nvGraphicFramePr>
        <xdr:cNvPr id="8" name="12 Gráfico"/>
        <xdr:cNvGraphicFramePr/>
      </xdr:nvGraphicFramePr>
      <xdr:xfrm>
        <a:off x="10629900" y="14077950"/>
        <a:ext cx="7058025" cy="8086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112</xdr:row>
      <xdr:rowOff>161925</xdr:rowOff>
    </xdr:from>
    <xdr:to>
      <xdr:col>16</xdr:col>
      <xdr:colOff>85725</xdr:colOff>
      <xdr:row>147</xdr:row>
      <xdr:rowOff>152400</xdr:rowOff>
    </xdr:to>
    <xdr:graphicFrame>
      <xdr:nvGraphicFramePr>
        <xdr:cNvPr id="9" name="13 Gráfico"/>
        <xdr:cNvGraphicFramePr/>
      </xdr:nvGraphicFramePr>
      <xdr:xfrm>
        <a:off x="10629900" y="23136225"/>
        <a:ext cx="7077075" cy="808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showGridLines="0" tabSelected="1" zoomScalePageLayoutView="0" workbookViewId="0" topLeftCell="B163">
      <selection activeCell="C207" sqref="C207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0.7109375" style="54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7" ht="18" customHeight="1">
      <c r="B1" s="132" t="s">
        <v>0</v>
      </c>
      <c r="C1" s="133"/>
      <c r="D1" s="133"/>
      <c r="E1" s="133"/>
      <c r="F1" s="133"/>
      <c r="G1" s="134"/>
    </row>
    <row r="2" spans="2:7" ht="19.5" customHeight="1">
      <c r="B2" s="132" t="s">
        <v>1</v>
      </c>
      <c r="C2" s="133"/>
      <c r="D2" s="133"/>
      <c r="E2" s="133"/>
      <c r="F2" s="133"/>
      <c r="G2" s="134"/>
    </row>
    <row r="3" spans="2:7" ht="19.5" customHeight="1">
      <c r="B3" s="132" t="s">
        <v>2</v>
      </c>
      <c r="C3" s="133"/>
      <c r="D3" s="133"/>
      <c r="E3" s="133"/>
      <c r="F3" s="133"/>
      <c r="G3" s="134"/>
    </row>
    <row r="4" spans="2:7" ht="7.5" customHeight="1">
      <c r="B4" s="88"/>
      <c r="C4" s="89"/>
      <c r="D4" s="89"/>
      <c r="E4" s="89"/>
      <c r="F4" s="89"/>
      <c r="G4" s="90"/>
    </row>
    <row r="5" spans="1:7" ht="25.5" customHeight="1">
      <c r="A5" s="3"/>
      <c r="B5" s="135" t="s">
        <v>113</v>
      </c>
      <c r="C5" s="135"/>
      <c r="D5" s="135"/>
      <c r="E5" s="135"/>
      <c r="F5" s="135"/>
      <c r="G5" s="135"/>
    </row>
    <row r="6" spans="1:21" ht="21" customHeight="1">
      <c r="A6" s="3"/>
      <c r="B6" s="136" t="s">
        <v>3</v>
      </c>
      <c r="C6" s="91" t="s">
        <v>4</v>
      </c>
      <c r="D6" s="91" t="s">
        <v>5</v>
      </c>
      <c r="E6" s="91" t="s">
        <v>6</v>
      </c>
      <c r="F6" s="91" t="s">
        <v>106</v>
      </c>
      <c r="G6" s="92" t="s">
        <v>7</v>
      </c>
      <c r="S6" s="47" t="s">
        <v>108</v>
      </c>
      <c r="T6" s="47" t="s">
        <v>109</v>
      </c>
      <c r="U6" s="1" t="s">
        <v>110</v>
      </c>
    </row>
    <row r="7" spans="1:19" s="4" customFormat="1" ht="21.75" customHeight="1">
      <c r="A7" s="3"/>
      <c r="B7" s="137"/>
      <c r="C7" s="93">
        <f>SUM(C10:C12)</f>
        <v>1975434270</v>
      </c>
      <c r="D7" s="93">
        <f>SUM(D10:D12)</f>
        <v>2636701596</v>
      </c>
      <c r="E7" s="93">
        <f>SUM(E10:E12)</f>
        <v>2286561046</v>
      </c>
      <c r="F7" s="93">
        <f>SUM(F10:F12)</f>
        <v>350140549</v>
      </c>
      <c r="G7" s="94">
        <f>E7/D7</f>
        <v>0.8672050904314771</v>
      </c>
      <c r="S7" s="178">
        <v>6725003750</v>
      </c>
    </row>
    <row r="8" spans="1:7" s="4" customFormat="1" ht="5.25" customHeight="1">
      <c r="A8" s="3"/>
      <c r="B8" s="5"/>
      <c r="C8" s="6"/>
      <c r="D8" s="6"/>
      <c r="E8" s="6"/>
      <c r="F8" s="6"/>
      <c r="G8" s="55"/>
    </row>
    <row r="9" spans="1:7" s="4" customFormat="1" ht="21.75" customHeight="1">
      <c r="A9" s="3"/>
      <c r="B9" s="70" t="s">
        <v>8</v>
      </c>
      <c r="C9" s="70" t="s">
        <v>4</v>
      </c>
      <c r="D9" s="70" t="s">
        <v>5</v>
      </c>
      <c r="E9" s="70" t="s">
        <v>107</v>
      </c>
      <c r="F9" s="70" t="s">
        <v>106</v>
      </c>
      <c r="G9" s="71" t="s">
        <v>7</v>
      </c>
    </row>
    <row r="10" spans="1:7" s="4" customFormat="1" ht="18" customHeight="1">
      <c r="A10" s="3"/>
      <c r="B10" s="95" t="s">
        <v>9</v>
      </c>
      <c r="C10" s="96">
        <v>1689552967</v>
      </c>
      <c r="D10" s="96">
        <v>2174449186</v>
      </c>
      <c r="E10" s="96">
        <v>2122608781</v>
      </c>
      <c r="F10" s="96">
        <f>F25</f>
        <v>51840404</v>
      </c>
      <c r="G10" s="97">
        <f>E10/D10</f>
        <v>0.9761592934276092</v>
      </c>
    </row>
    <row r="11" spans="1:7" s="4" customFormat="1" ht="18" customHeight="1">
      <c r="A11" s="3"/>
      <c r="B11" s="95" t="s">
        <v>10</v>
      </c>
      <c r="C11" s="96">
        <v>249185813</v>
      </c>
      <c r="D11" s="96">
        <v>425556920</v>
      </c>
      <c r="E11" s="96">
        <v>129299262</v>
      </c>
      <c r="F11" s="96">
        <f>F32</f>
        <v>296257658</v>
      </c>
      <c r="G11" s="97">
        <f>E11/D11</f>
        <v>0.3038354117235363</v>
      </c>
    </row>
    <row r="12" spans="1:7" s="4" customFormat="1" ht="18" customHeight="1">
      <c r="A12" s="3"/>
      <c r="B12" s="98" t="s">
        <v>11</v>
      </c>
      <c r="C12" s="96">
        <v>36695490</v>
      </c>
      <c r="D12" s="96">
        <v>36695490</v>
      </c>
      <c r="E12" s="96">
        <v>34653003</v>
      </c>
      <c r="F12" s="99">
        <f>F34</f>
        <v>2042487</v>
      </c>
      <c r="G12" s="100">
        <v>0</v>
      </c>
    </row>
    <row r="13" spans="1:7" s="4" customFormat="1" ht="12.75" customHeight="1">
      <c r="A13" s="3"/>
      <c r="B13" s="7"/>
      <c r="C13" s="8"/>
      <c r="D13" s="8"/>
      <c r="E13" s="8"/>
      <c r="F13" s="8"/>
      <c r="G13" s="56"/>
    </row>
    <row r="14" spans="1:7" s="4" customFormat="1" ht="21" customHeight="1">
      <c r="A14" s="9"/>
      <c r="B14" s="72" t="s">
        <v>3</v>
      </c>
      <c r="C14" s="73">
        <f>SUM(C17:C21)</f>
        <v>1975434270</v>
      </c>
      <c r="D14" s="73">
        <f>SUM(D17:D21)</f>
        <v>2636701596</v>
      </c>
      <c r="E14" s="73">
        <f>SUM(E17:E21)</f>
        <v>2286561046</v>
      </c>
      <c r="F14" s="73">
        <f>SUM(F17:F21)</f>
        <v>350140550</v>
      </c>
      <c r="G14" s="74">
        <f>E14/D14</f>
        <v>0.8672050904314771</v>
      </c>
    </row>
    <row r="15" spans="1:7" s="4" customFormat="1" ht="13.5" customHeight="1">
      <c r="A15" s="9"/>
      <c r="B15" s="138" t="s">
        <v>81</v>
      </c>
      <c r="C15" s="113" t="s">
        <v>4</v>
      </c>
      <c r="D15" s="113" t="s">
        <v>5</v>
      </c>
      <c r="E15" s="113" t="s">
        <v>6</v>
      </c>
      <c r="F15" s="113" t="s">
        <v>106</v>
      </c>
      <c r="G15" s="138" t="s">
        <v>7</v>
      </c>
    </row>
    <row r="16" spans="1:7" s="4" customFormat="1" ht="9.75" customHeight="1">
      <c r="A16" s="9"/>
      <c r="B16" s="138"/>
      <c r="C16" s="113"/>
      <c r="D16" s="113"/>
      <c r="E16" s="113"/>
      <c r="F16" s="113"/>
      <c r="G16" s="138"/>
    </row>
    <row r="17" spans="1:7" s="4" customFormat="1" ht="18" customHeight="1">
      <c r="A17" s="10"/>
      <c r="B17" s="107" t="s">
        <v>52</v>
      </c>
      <c r="C17" s="108">
        <v>1843242608</v>
      </c>
      <c r="D17" s="108">
        <v>2192492204</v>
      </c>
      <c r="E17" s="108">
        <v>2034020413</v>
      </c>
      <c r="F17" s="108">
        <f>D17-E17</f>
        <v>158471791</v>
      </c>
      <c r="G17" s="97">
        <f>E17/D17</f>
        <v>0.9277207049079204</v>
      </c>
    </row>
    <row r="18" spans="1:7" s="4" customFormat="1" ht="18" customHeight="1">
      <c r="A18" s="10"/>
      <c r="B18" s="107" t="s">
        <v>55</v>
      </c>
      <c r="C18" s="109">
        <v>22863506</v>
      </c>
      <c r="D18" s="109">
        <v>23161356</v>
      </c>
      <c r="E18" s="109">
        <v>12945949</v>
      </c>
      <c r="F18" s="108">
        <f>D18-E18</f>
        <v>10215407</v>
      </c>
      <c r="G18" s="97">
        <f>E18/D18</f>
        <v>0.5589460737963702</v>
      </c>
    </row>
    <row r="19" spans="1:7" s="4" customFormat="1" ht="18" customHeight="1">
      <c r="A19" s="10"/>
      <c r="B19" s="107" t="s">
        <v>80</v>
      </c>
      <c r="C19" s="109">
        <v>45350152</v>
      </c>
      <c r="D19" s="109">
        <v>258851000</v>
      </c>
      <c r="E19" s="109">
        <v>118229120</v>
      </c>
      <c r="F19" s="108">
        <f>D19-E19</f>
        <v>140621880</v>
      </c>
      <c r="G19" s="97">
        <f>E19/D19</f>
        <v>0.45674584992910977</v>
      </c>
    </row>
    <row r="20" spans="1:7" s="4" customFormat="1" ht="18" customHeight="1">
      <c r="A20" s="10"/>
      <c r="B20" s="107" t="s">
        <v>53</v>
      </c>
      <c r="C20" s="110">
        <v>2058518</v>
      </c>
      <c r="D20" s="109">
        <v>82589080</v>
      </c>
      <c r="E20" s="109">
        <v>70859680</v>
      </c>
      <c r="F20" s="108">
        <f>D20-E20</f>
        <v>11729400</v>
      </c>
      <c r="G20" s="97">
        <f>E20/D20</f>
        <v>0.8579788030088239</v>
      </c>
    </row>
    <row r="21" spans="1:7" s="4" customFormat="1" ht="18" customHeight="1">
      <c r="A21" s="10"/>
      <c r="B21" s="107" t="s">
        <v>54</v>
      </c>
      <c r="C21" s="109">
        <v>61919486</v>
      </c>
      <c r="D21" s="109">
        <v>79607956</v>
      </c>
      <c r="E21" s="109">
        <v>50505884</v>
      </c>
      <c r="F21" s="108">
        <f>D21-E21</f>
        <v>29102072</v>
      </c>
      <c r="G21" s="97">
        <f>E21/D21</f>
        <v>0.6344326187699129</v>
      </c>
    </row>
    <row r="22" spans="1:7" s="4" customFormat="1" ht="9" customHeight="1">
      <c r="A22" s="3"/>
      <c r="B22" s="11"/>
      <c r="C22" s="12"/>
      <c r="D22" s="12"/>
      <c r="E22" s="12"/>
      <c r="F22" s="12"/>
      <c r="G22" s="57"/>
    </row>
    <row r="23" spans="1:7" s="4" customFormat="1" ht="21" customHeight="1">
      <c r="A23" s="3"/>
      <c r="B23" s="123" t="s">
        <v>12</v>
      </c>
      <c r="C23" s="124"/>
      <c r="D23" s="124"/>
      <c r="E23" s="124"/>
      <c r="F23" s="124"/>
      <c r="G23" s="125"/>
    </row>
    <row r="24" spans="1:7" s="4" customFormat="1" ht="20.25" customHeight="1">
      <c r="A24" s="3"/>
      <c r="B24" s="105" t="s">
        <v>97</v>
      </c>
      <c r="C24" s="105" t="s">
        <v>4</v>
      </c>
      <c r="D24" s="105" t="s">
        <v>5</v>
      </c>
      <c r="E24" s="105" t="s">
        <v>107</v>
      </c>
      <c r="F24" s="105" t="s">
        <v>106</v>
      </c>
      <c r="G24" s="106" t="s">
        <v>7</v>
      </c>
    </row>
    <row r="25" spans="1:7" s="4" customFormat="1" ht="23.25" customHeight="1">
      <c r="A25" s="13"/>
      <c r="B25" s="101" t="s">
        <v>9</v>
      </c>
      <c r="C25" s="102">
        <f>SUM(C26:C31)</f>
        <v>1689552967</v>
      </c>
      <c r="D25" s="102">
        <f>SUM(D26:D31)</f>
        <v>2174449186</v>
      </c>
      <c r="E25" s="102">
        <f>SUM(E26:E31)</f>
        <v>2122608782</v>
      </c>
      <c r="F25" s="102">
        <f>SUM(F26:F31)</f>
        <v>51840404</v>
      </c>
      <c r="G25" s="103">
        <f aca="true" t="shared" si="0" ref="G25:G35">E25/D25</f>
        <v>0.9761592938874958</v>
      </c>
    </row>
    <row r="26" spans="1:7" s="4" customFormat="1" ht="22.5" customHeight="1">
      <c r="A26" s="13"/>
      <c r="B26" s="14" t="s">
        <v>13</v>
      </c>
      <c r="C26" s="15">
        <v>1360702239</v>
      </c>
      <c r="D26" s="15">
        <v>1546279902</v>
      </c>
      <c r="E26" s="15">
        <v>1542694347</v>
      </c>
      <c r="F26" s="15">
        <f>D26-E26</f>
        <v>3585555</v>
      </c>
      <c r="G26" s="58">
        <f t="shared" si="0"/>
        <v>0.9976811733791777</v>
      </c>
    </row>
    <row r="27" spans="1:7" s="4" customFormat="1" ht="20.25" customHeight="1">
      <c r="A27" s="13"/>
      <c r="B27" s="14" t="s">
        <v>14</v>
      </c>
      <c r="C27" s="16">
        <v>94447527</v>
      </c>
      <c r="D27" s="15">
        <v>94975600</v>
      </c>
      <c r="E27" s="15">
        <v>93520506</v>
      </c>
      <c r="F27" s="15">
        <f aca="true" t="shared" si="1" ref="F27:F35">D27-E27</f>
        <v>1455094</v>
      </c>
      <c r="G27" s="58">
        <f t="shared" si="0"/>
        <v>0.9846792860482061</v>
      </c>
    </row>
    <row r="28" spans="1:7" s="4" customFormat="1" ht="21" customHeight="1">
      <c r="A28" s="13"/>
      <c r="B28" s="14" t="s">
        <v>15</v>
      </c>
      <c r="C28" s="16">
        <v>226907970</v>
      </c>
      <c r="D28" s="15">
        <v>411049390</v>
      </c>
      <c r="E28" s="15">
        <v>369327852</v>
      </c>
      <c r="F28" s="15">
        <f t="shared" si="1"/>
        <v>41721538</v>
      </c>
      <c r="G28" s="58">
        <f t="shared" si="0"/>
        <v>0.8984999393868459</v>
      </c>
    </row>
    <row r="29" spans="1:7" s="4" customFormat="1" ht="18.75" customHeight="1">
      <c r="A29" s="13"/>
      <c r="B29" s="14" t="s">
        <v>16</v>
      </c>
      <c r="C29" s="17"/>
      <c r="D29" s="15">
        <v>636559</v>
      </c>
      <c r="E29" s="15">
        <v>611184</v>
      </c>
      <c r="F29" s="15">
        <f t="shared" si="1"/>
        <v>25375</v>
      </c>
      <c r="G29" s="58">
        <f t="shared" si="0"/>
        <v>0.9601372378679746</v>
      </c>
    </row>
    <row r="30" spans="1:7" s="4" customFormat="1" ht="18.75" customHeight="1">
      <c r="A30" s="13"/>
      <c r="B30" s="14" t="s">
        <v>17</v>
      </c>
      <c r="C30" s="16">
        <v>5085591</v>
      </c>
      <c r="D30" s="15">
        <v>99599291</v>
      </c>
      <c r="E30" s="15">
        <v>99022977</v>
      </c>
      <c r="F30" s="15">
        <f>D30-E30</f>
        <v>576314</v>
      </c>
      <c r="G30" s="58">
        <f>E30/D30</f>
        <v>0.9942136736696248</v>
      </c>
    </row>
    <row r="31" spans="1:7" s="4" customFormat="1" ht="20.25" customHeight="1">
      <c r="A31" s="13"/>
      <c r="B31" s="14" t="s">
        <v>18</v>
      </c>
      <c r="C31" s="16">
        <v>2409640</v>
      </c>
      <c r="D31" s="15">
        <v>21908444</v>
      </c>
      <c r="E31" s="15">
        <v>17431916</v>
      </c>
      <c r="F31" s="15">
        <f t="shared" si="1"/>
        <v>4476528</v>
      </c>
      <c r="G31" s="58">
        <f t="shared" si="0"/>
        <v>0.7956711120150751</v>
      </c>
    </row>
    <row r="32" spans="1:7" s="4" customFormat="1" ht="22.5" customHeight="1">
      <c r="A32" s="13"/>
      <c r="B32" s="101" t="s">
        <v>10</v>
      </c>
      <c r="C32" s="102">
        <f>SUM(C33:C33)</f>
        <v>249185813</v>
      </c>
      <c r="D32" s="102">
        <f>SUM(D33:D33)</f>
        <v>425556920</v>
      </c>
      <c r="E32" s="102">
        <f>SUM(E33:E33)</f>
        <v>129299262</v>
      </c>
      <c r="F32" s="102">
        <f>SUM(F33:F33)</f>
        <v>296257658</v>
      </c>
      <c r="G32" s="103">
        <f t="shared" si="0"/>
        <v>0.3038354117235363</v>
      </c>
    </row>
    <row r="33" spans="1:7" s="4" customFormat="1" ht="24.75" customHeight="1">
      <c r="A33" s="13"/>
      <c r="B33" s="14" t="s">
        <v>18</v>
      </c>
      <c r="C33" s="16">
        <v>249185813</v>
      </c>
      <c r="D33" s="15">
        <v>425556920</v>
      </c>
      <c r="E33" s="15">
        <v>129299262</v>
      </c>
      <c r="F33" s="15">
        <f t="shared" si="1"/>
        <v>296257658</v>
      </c>
      <c r="G33" s="58">
        <f t="shared" si="0"/>
        <v>0.3038354117235363</v>
      </c>
    </row>
    <row r="34" spans="1:7" s="4" customFormat="1" ht="22.5" customHeight="1">
      <c r="A34" s="13"/>
      <c r="B34" s="101" t="s">
        <v>11</v>
      </c>
      <c r="C34" s="104">
        <f>SUM(C35:C35)</f>
        <v>36695490</v>
      </c>
      <c r="D34" s="104">
        <f>SUM(D35:D35)</f>
        <v>36695490</v>
      </c>
      <c r="E34" s="104">
        <f>SUM(E35:E35)</f>
        <v>34653003</v>
      </c>
      <c r="F34" s="104">
        <f>SUM(F35:F35)</f>
        <v>2042487</v>
      </c>
      <c r="G34" s="103">
        <f t="shared" si="0"/>
        <v>0.944339563254231</v>
      </c>
    </row>
    <row r="35" spans="1:7" s="4" customFormat="1" ht="24.75" customHeight="1">
      <c r="A35" s="3"/>
      <c r="B35" s="14" t="s">
        <v>19</v>
      </c>
      <c r="C35" s="16">
        <v>36695490</v>
      </c>
      <c r="D35" s="16">
        <v>36695490</v>
      </c>
      <c r="E35" s="16">
        <v>34653003</v>
      </c>
      <c r="F35" s="15">
        <f t="shared" si="1"/>
        <v>2042487</v>
      </c>
      <c r="G35" s="58">
        <f t="shared" si="0"/>
        <v>0.944339563254231</v>
      </c>
    </row>
    <row r="36" spans="2:7" s="4" customFormat="1" ht="9" customHeight="1">
      <c r="B36" s="18"/>
      <c r="C36" s="19"/>
      <c r="D36" s="20"/>
      <c r="E36" s="20"/>
      <c r="F36" s="20"/>
      <c r="G36" s="59"/>
    </row>
    <row r="37" spans="1:7" s="4" customFormat="1" ht="23.25" customHeight="1" thickBot="1">
      <c r="A37" s="21"/>
      <c r="B37" s="126" t="s">
        <v>94</v>
      </c>
      <c r="C37" s="126"/>
      <c r="D37" s="126"/>
      <c r="E37" s="126"/>
      <c r="F37" s="126"/>
      <c r="G37" s="127"/>
    </row>
    <row r="38" spans="2:7" s="4" customFormat="1" ht="20.25" customHeight="1" thickBot="1">
      <c r="B38" s="22" t="s">
        <v>3</v>
      </c>
      <c r="C38" s="23">
        <f>SUM(C42:C73)</f>
        <v>1975434270</v>
      </c>
      <c r="D38" s="23">
        <f>SUM(D42:D73)</f>
        <v>2636701596</v>
      </c>
      <c r="E38" s="23">
        <f>SUM(E42:E73)</f>
        <v>2286561046</v>
      </c>
      <c r="F38" s="23">
        <f>SUM(F42:F73)</f>
        <v>350140550</v>
      </c>
      <c r="G38" s="51">
        <f>E38/D38</f>
        <v>0.8672050904314771</v>
      </c>
    </row>
    <row r="39" spans="2:7" s="4" customFormat="1" ht="1.5" customHeight="1" thickBot="1">
      <c r="B39" s="24"/>
      <c r="C39" s="25"/>
      <c r="D39" s="25"/>
      <c r="E39" s="25"/>
      <c r="F39" s="25"/>
      <c r="G39" s="60"/>
    </row>
    <row r="40" spans="2:7" s="4" customFormat="1" ht="15" customHeight="1">
      <c r="B40" s="128" t="s">
        <v>20</v>
      </c>
      <c r="C40" s="130" t="s">
        <v>4</v>
      </c>
      <c r="D40" s="130" t="s">
        <v>5</v>
      </c>
      <c r="E40" s="130" t="s">
        <v>6</v>
      </c>
      <c r="F40" s="111" t="s">
        <v>106</v>
      </c>
      <c r="G40" s="128" t="s">
        <v>7</v>
      </c>
    </row>
    <row r="41" spans="2:7" s="4" customFormat="1" ht="4.5" customHeight="1" thickBot="1">
      <c r="B41" s="129"/>
      <c r="C41" s="131"/>
      <c r="D41" s="131"/>
      <c r="E41" s="131"/>
      <c r="F41" s="112"/>
      <c r="G41" s="129"/>
    </row>
    <row r="42" spans="2:7" s="4" customFormat="1" ht="15" customHeight="1" thickBot="1">
      <c r="B42" s="26" t="s">
        <v>21</v>
      </c>
      <c r="C42" s="27">
        <v>200383209</v>
      </c>
      <c r="D42" s="27">
        <v>254753933</v>
      </c>
      <c r="E42" s="27">
        <v>253966625</v>
      </c>
      <c r="F42" s="27">
        <f>D42-E42</f>
        <v>787308</v>
      </c>
      <c r="G42" s="61">
        <f>E42/D42</f>
        <v>0.9969095354457197</v>
      </c>
    </row>
    <row r="43" spans="2:7" s="4" customFormat="1" ht="15" customHeight="1" thickBot="1">
      <c r="B43" s="26" t="s">
        <v>27</v>
      </c>
      <c r="C43" s="27">
        <v>233271475</v>
      </c>
      <c r="D43" s="27">
        <v>189818016</v>
      </c>
      <c r="E43" s="27">
        <v>75426468</v>
      </c>
      <c r="F43" s="27">
        <f aca="true" t="shared" si="2" ref="F43:F73">D43-E43</f>
        <v>114391548</v>
      </c>
      <c r="G43" s="61">
        <f aca="true" t="shared" si="3" ref="G43:G73">E43/D43</f>
        <v>0.39736200804037486</v>
      </c>
    </row>
    <row r="44" spans="2:7" s="4" customFormat="1" ht="15" customHeight="1" thickBot="1">
      <c r="B44" s="26" t="s">
        <v>22</v>
      </c>
      <c r="C44" s="27">
        <v>157026261</v>
      </c>
      <c r="D44" s="27">
        <v>188927326</v>
      </c>
      <c r="E44" s="27">
        <v>188725900</v>
      </c>
      <c r="F44" s="27">
        <f t="shared" si="2"/>
        <v>201426</v>
      </c>
      <c r="G44" s="61">
        <f t="shared" si="3"/>
        <v>0.9989338440115327</v>
      </c>
    </row>
    <row r="45" spans="2:7" s="4" customFormat="1" ht="15" customHeight="1" thickBot="1">
      <c r="B45" s="26" t="s">
        <v>24</v>
      </c>
      <c r="C45" s="27">
        <v>129343972</v>
      </c>
      <c r="D45" s="27">
        <v>157706848</v>
      </c>
      <c r="E45" s="27">
        <v>157514271</v>
      </c>
      <c r="F45" s="27">
        <f t="shared" si="2"/>
        <v>192577</v>
      </c>
      <c r="G45" s="61">
        <f t="shared" si="3"/>
        <v>0.9987788925944421</v>
      </c>
    </row>
    <row r="46" spans="2:7" s="4" customFormat="1" ht="15" customHeight="1" thickBot="1">
      <c r="B46" s="26" t="s">
        <v>25</v>
      </c>
      <c r="C46" s="27">
        <v>123230055</v>
      </c>
      <c r="D46" s="27">
        <v>150844833</v>
      </c>
      <c r="E46" s="27">
        <v>149847713</v>
      </c>
      <c r="F46" s="27">
        <f t="shared" si="2"/>
        <v>997120</v>
      </c>
      <c r="G46" s="61">
        <f t="shared" si="3"/>
        <v>0.9933897636387717</v>
      </c>
    </row>
    <row r="47" spans="2:7" s="4" customFormat="1" ht="15" customHeight="1" thickBot="1">
      <c r="B47" s="26" t="s">
        <v>26</v>
      </c>
      <c r="C47" s="27">
        <v>124274973</v>
      </c>
      <c r="D47" s="27">
        <v>150109404</v>
      </c>
      <c r="E47" s="27">
        <v>150018573</v>
      </c>
      <c r="F47" s="27">
        <f t="shared" si="2"/>
        <v>90831</v>
      </c>
      <c r="G47" s="61">
        <f t="shared" si="3"/>
        <v>0.9993949013347625</v>
      </c>
    </row>
    <row r="48" spans="2:7" s="4" customFormat="1" ht="15" customHeight="1" thickBot="1">
      <c r="B48" s="26" t="s">
        <v>23</v>
      </c>
      <c r="C48" s="28">
        <v>118312791</v>
      </c>
      <c r="D48" s="28">
        <v>136290963</v>
      </c>
      <c r="E48" s="28">
        <v>131500639</v>
      </c>
      <c r="F48" s="27">
        <f t="shared" si="2"/>
        <v>4790324</v>
      </c>
      <c r="G48" s="61">
        <f t="shared" si="3"/>
        <v>0.9648522257488195</v>
      </c>
    </row>
    <row r="49" spans="2:7" s="4" customFormat="1" ht="15" customHeight="1" thickBot="1">
      <c r="B49" s="26" t="s">
        <v>30</v>
      </c>
      <c r="C49" s="27">
        <v>50691518</v>
      </c>
      <c r="D49" s="27">
        <v>95156153</v>
      </c>
      <c r="E49" s="27">
        <v>88570068</v>
      </c>
      <c r="F49" s="27">
        <f t="shared" si="2"/>
        <v>6586085</v>
      </c>
      <c r="G49" s="61">
        <f t="shared" si="3"/>
        <v>0.9307865567032749</v>
      </c>
    </row>
    <row r="50" spans="2:7" s="4" customFormat="1" ht="15" customHeight="1" thickBot="1">
      <c r="B50" s="26" t="s">
        <v>48</v>
      </c>
      <c r="C50" s="27">
        <v>54796887</v>
      </c>
      <c r="D50" s="27">
        <v>93794848</v>
      </c>
      <c r="E50" s="27">
        <v>22804307</v>
      </c>
      <c r="F50" s="27">
        <f t="shared" si="2"/>
        <v>70990541</v>
      </c>
      <c r="G50" s="61">
        <f t="shared" si="3"/>
        <v>0.24312963330352644</v>
      </c>
    </row>
    <row r="51" spans="2:7" s="4" customFormat="1" ht="15" customHeight="1" thickBot="1">
      <c r="B51" s="26" t="s">
        <v>28</v>
      </c>
      <c r="C51" s="27">
        <v>75275733</v>
      </c>
      <c r="D51" s="27">
        <v>92209624</v>
      </c>
      <c r="E51" s="27">
        <v>91561373</v>
      </c>
      <c r="F51" s="27">
        <f t="shared" si="2"/>
        <v>648251</v>
      </c>
      <c r="G51" s="61">
        <f t="shared" si="3"/>
        <v>0.9929698119146435</v>
      </c>
    </row>
    <row r="52" spans="2:7" s="4" customFormat="1" ht="15" customHeight="1" thickBot="1">
      <c r="B52" s="26" t="s">
        <v>50</v>
      </c>
      <c r="C52" s="27">
        <v>35241110</v>
      </c>
      <c r="D52" s="27">
        <v>86602664</v>
      </c>
      <c r="E52" s="27">
        <v>15007657</v>
      </c>
      <c r="F52" s="27">
        <f t="shared" si="2"/>
        <v>71595007</v>
      </c>
      <c r="G52" s="61">
        <f t="shared" si="3"/>
        <v>0.1732932488081429</v>
      </c>
    </row>
    <row r="53" spans="2:7" s="4" customFormat="1" ht="15" customHeight="1" thickBot="1">
      <c r="B53" s="26" t="s">
        <v>78</v>
      </c>
      <c r="C53" s="27">
        <v>45167054</v>
      </c>
      <c r="D53" s="27">
        <v>86046587</v>
      </c>
      <c r="E53" s="27">
        <v>53502235</v>
      </c>
      <c r="F53" s="27">
        <f t="shared" si="2"/>
        <v>32544352</v>
      </c>
      <c r="G53" s="61">
        <f t="shared" si="3"/>
        <v>0.6217821864334956</v>
      </c>
    </row>
    <row r="54" spans="2:7" s="4" customFormat="1" ht="15" customHeight="1" thickBot="1">
      <c r="B54" s="26" t="s">
        <v>29</v>
      </c>
      <c r="C54" s="27">
        <v>66871539</v>
      </c>
      <c r="D54" s="27">
        <v>80594912</v>
      </c>
      <c r="E54" s="27">
        <v>80337016</v>
      </c>
      <c r="F54" s="27">
        <f t="shared" si="2"/>
        <v>257896</v>
      </c>
      <c r="G54" s="61">
        <f t="shared" si="3"/>
        <v>0.9968000957678321</v>
      </c>
    </row>
    <row r="55" spans="2:7" s="4" customFormat="1" ht="15" customHeight="1" thickBot="1">
      <c r="B55" s="26" t="s">
        <v>31</v>
      </c>
      <c r="C55" s="27">
        <v>60666196</v>
      </c>
      <c r="D55" s="27">
        <v>72444234</v>
      </c>
      <c r="E55" s="27">
        <v>72123296</v>
      </c>
      <c r="F55" s="27">
        <f t="shared" si="2"/>
        <v>320938</v>
      </c>
      <c r="G55" s="61">
        <f t="shared" si="3"/>
        <v>0.9955698613639837</v>
      </c>
    </row>
    <row r="56" spans="2:7" s="4" customFormat="1" ht="15" customHeight="1" thickBot="1">
      <c r="B56" s="26" t="s">
        <v>34</v>
      </c>
      <c r="C56" s="27">
        <v>41018614</v>
      </c>
      <c r="D56" s="27">
        <v>65503299</v>
      </c>
      <c r="E56" s="27">
        <v>64289198</v>
      </c>
      <c r="F56" s="27">
        <f t="shared" si="2"/>
        <v>1214101</v>
      </c>
      <c r="G56" s="61">
        <f t="shared" si="3"/>
        <v>0.9814650404096441</v>
      </c>
    </row>
    <row r="57" spans="2:7" s="4" customFormat="1" ht="15" customHeight="1" thickBot="1">
      <c r="B57" s="26" t="s">
        <v>32</v>
      </c>
      <c r="C57" s="27">
        <v>52645115</v>
      </c>
      <c r="D57" s="27">
        <v>65025993</v>
      </c>
      <c r="E57" s="27">
        <v>63676464</v>
      </c>
      <c r="F57" s="27">
        <f t="shared" si="2"/>
        <v>1349529</v>
      </c>
      <c r="G57" s="61">
        <f t="shared" si="3"/>
        <v>0.9792463146237537</v>
      </c>
    </row>
    <row r="58" spans="2:7" s="4" customFormat="1" ht="15" customHeight="1" thickBot="1">
      <c r="B58" s="26" t="s">
        <v>35</v>
      </c>
      <c r="C58" s="27">
        <v>41605435</v>
      </c>
      <c r="D58" s="27">
        <v>64258256</v>
      </c>
      <c r="E58" s="27">
        <v>63412618</v>
      </c>
      <c r="F58" s="27">
        <f t="shared" si="2"/>
        <v>845638</v>
      </c>
      <c r="G58" s="61">
        <f t="shared" si="3"/>
        <v>0.986840010099247</v>
      </c>
    </row>
    <row r="59" spans="2:7" s="4" customFormat="1" ht="15" customHeight="1" thickBot="1">
      <c r="B59" s="26" t="s">
        <v>33</v>
      </c>
      <c r="C59" s="27">
        <v>50672408</v>
      </c>
      <c r="D59" s="27">
        <v>61996002</v>
      </c>
      <c r="E59" s="27">
        <v>61607208</v>
      </c>
      <c r="F59" s="27">
        <f t="shared" si="2"/>
        <v>388794</v>
      </c>
      <c r="G59" s="61">
        <f t="shared" si="3"/>
        <v>0.9937287246361467</v>
      </c>
    </row>
    <row r="60" spans="2:7" s="4" customFormat="1" ht="15" customHeight="1" thickBot="1">
      <c r="B60" s="26" t="s">
        <v>42</v>
      </c>
      <c r="C60" s="27">
        <v>17312848</v>
      </c>
      <c r="D60" s="27">
        <v>59521269</v>
      </c>
      <c r="E60" s="27">
        <v>51942917</v>
      </c>
      <c r="F60" s="27">
        <f t="shared" si="2"/>
        <v>7578352</v>
      </c>
      <c r="G60" s="61">
        <f t="shared" si="3"/>
        <v>0.8726782522059467</v>
      </c>
    </row>
    <row r="61" spans="2:7" s="4" customFormat="1" ht="15" customHeight="1" thickBot="1">
      <c r="B61" s="26" t="s">
        <v>82</v>
      </c>
      <c r="C61" s="27">
        <v>0</v>
      </c>
      <c r="D61" s="27">
        <v>57550245</v>
      </c>
      <c r="E61" s="27">
        <v>53794881</v>
      </c>
      <c r="F61" s="27">
        <f t="shared" si="2"/>
        <v>3755364</v>
      </c>
      <c r="G61" s="61">
        <f t="shared" si="3"/>
        <v>0.9347463420876836</v>
      </c>
    </row>
    <row r="62" spans="2:7" s="4" customFormat="1" ht="15" customHeight="1" thickBot="1">
      <c r="B62" s="26" t="s">
        <v>36</v>
      </c>
      <c r="C62" s="27">
        <v>46737166</v>
      </c>
      <c r="D62" s="27">
        <v>56975618</v>
      </c>
      <c r="E62" s="27">
        <v>56798019</v>
      </c>
      <c r="F62" s="27">
        <f t="shared" si="2"/>
        <v>177599</v>
      </c>
      <c r="G62" s="61">
        <f t="shared" si="3"/>
        <v>0.9968828947147181</v>
      </c>
    </row>
    <row r="63" spans="2:7" s="4" customFormat="1" ht="15" customHeight="1" thickBot="1">
      <c r="B63" s="26" t="s">
        <v>38</v>
      </c>
      <c r="C63" s="27">
        <v>31654862</v>
      </c>
      <c r="D63" s="27">
        <v>48592804</v>
      </c>
      <c r="E63" s="27">
        <v>48184372</v>
      </c>
      <c r="F63" s="27">
        <f t="shared" si="2"/>
        <v>408432</v>
      </c>
      <c r="G63" s="61">
        <f t="shared" si="3"/>
        <v>0.9915948048604069</v>
      </c>
    </row>
    <row r="64" spans="2:7" s="4" customFormat="1" ht="15" customHeight="1" thickBot="1">
      <c r="B64" s="26" t="s">
        <v>37</v>
      </c>
      <c r="C64" s="27">
        <v>42023356</v>
      </c>
      <c r="D64" s="27">
        <v>47737986</v>
      </c>
      <c r="E64" s="27">
        <v>47130596</v>
      </c>
      <c r="F64" s="27">
        <f t="shared" si="2"/>
        <v>607390</v>
      </c>
      <c r="G64" s="61">
        <f t="shared" si="3"/>
        <v>0.9872765893391481</v>
      </c>
    </row>
    <row r="65" spans="2:11" s="4" customFormat="1" ht="15" customHeight="1" thickBot="1">
      <c r="B65" s="26" t="s">
        <v>39</v>
      </c>
      <c r="C65" s="27">
        <v>35294036</v>
      </c>
      <c r="D65" s="27">
        <v>44314360</v>
      </c>
      <c r="E65" s="27">
        <v>43980763</v>
      </c>
      <c r="F65" s="27">
        <f t="shared" si="2"/>
        <v>333597</v>
      </c>
      <c r="G65" s="61">
        <f t="shared" si="3"/>
        <v>0.9924720338960102</v>
      </c>
      <c r="K65" s="29"/>
    </row>
    <row r="66" spans="2:7" s="4" customFormat="1" ht="15" customHeight="1" thickBot="1">
      <c r="B66" s="26" t="s">
        <v>40</v>
      </c>
      <c r="C66" s="27">
        <v>24764654</v>
      </c>
      <c r="D66" s="27">
        <v>41434302</v>
      </c>
      <c r="E66" s="27">
        <v>41100710</v>
      </c>
      <c r="F66" s="27">
        <f t="shared" si="2"/>
        <v>333592</v>
      </c>
      <c r="G66" s="61">
        <f t="shared" si="3"/>
        <v>0.9919488929727838</v>
      </c>
    </row>
    <row r="67" spans="2:7" s="4" customFormat="1" ht="15" customHeight="1" thickBot="1">
      <c r="B67" s="26" t="s">
        <v>49</v>
      </c>
      <c r="C67" s="27">
        <v>14409572</v>
      </c>
      <c r="D67" s="27">
        <v>36065826</v>
      </c>
      <c r="E67" s="27">
        <v>24299186</v>
      </c>
      <c r="F67" s="27">
        <f t="shared" si="2"/>
        <v>11766640</v>
      </c>
      <c r="G67" s="61">
        <f t="shared" si="3"/>
        <v>0.6737454453420809</v>
      </c>
    </row>
    <row r="68" spans="2:7" s="4" customFormat="1" ht="15" customHeight="1" thickBot="1">
      <c r="B68" s="26" t="s">
        <v>41</v>
      </c>
      <c r="C68" s="27">
        <v>24227718</v>
      </c>
      <c r="D68" s="27">
        <v>31035963</v>
      </c>
      <c r="E68" s="27">
        <v>30955308</v>
      </c>
      <c r="F68" s="27">
        <f t="shared" si="2"/>
        <v>80655</v>
      </c>
      <c r="G68" s="61">
        <f t="shared" si="3"/>
        <v>0.9974012406188266</v>
      </c>
    </row>
    <row r="69" spans="2:7" s="4" customFormat="1" ht="15" customHeight="1" thickBot="1">
      <c r="B69" s="26" t="s">
        <v>44</v>
      </c>
      <c r="C69" s="27">
        <v>21246771</v>
      </c>
      <c r="D69" s="27">
        <v>30261244</v>
      </c>
      <c r="E69" s="27">
        <v>27176554</v>
      </c>
      <c r="F69" s="27">
        <f t="shared" si="2"/>
        <v>3084690</v>
      </c>
      <c r="G69" s="61">
        <f t="shared" si="3"/>
        <v>0.8980646664757074</v>
      </c>
    </row>
    <row r="70" spans="2:7" s="4" customFormat="1" ht="15" customHeight="1" thickBot="1">
      <c r="B70" s="26" t="s">
        <v>46</v>
      </c>
      <c r="C70" s="27">
        <v>20851383</v>
      </c>
      <c r="D70" s="27">
        <v>29601245</v>
      </c>
      <c r="E70" s="27">
        <v>18317757</v>
      </c>
      <c r="F70" s="27">
        <f t="shared" si="2"/>
        <v>11283488</v>
      </c>
      <c r="G70" s="61">
        <f t="shared" si="3"/>
        <v>0.6188171139423359</v>
      </c>
    </row>
    <row r="71" spans="2:7" s="4" customFormat="1" ht="15" customHeight="1" thickBot="1">
      <c r="B71" s="26" t="s">
        <v>43</v>
      </c>
      <c r="C71" s="27">
        <v>14777222</v>
      </c>
      <c r="D71" s="27">
        <v>26180776</v>
      </c>
      <c r="E71" s="27">
        <v>24981933</v>
      </c>
      <c r="F71" s="27">
        <f t="shared" si="2"/>
        <v>1198843</v>
      </c>
      <c r="G71" s="61">
        <f t="shared" si="3"/>
        <v>0.9542090349040838</v>
      </c>
    </row>
    <row r="72" spans="2:7" s="4" customFormat="1" ht="15" customHeight="1" thickBot="1">
      <c r="B72" s="30" t="s">
        <v>45</v>
      </c>
      <c r="C72" s="27">
        <v>12719692</v>
      </c>
      <c r="D72" s="31">
        <v>20601817</v>
      </c>
      <c r="E72" s="31">
        <v>20116879</v>
      </c>
      <c r="F72" s="27">
        <f>D72-E72</f>
        <v>484938</v>
      </c>
      <c r="G72" s="61">
        <f t="shared" si="3"/>
        <v>0.9764613965845828</v>
      </c>
    </row>
    <row r="73" spans="2:7" s="4" customFormat="1" ht="15" customHeight="1" thickBot="1">
      <c r="B73" s="30" t="s">
        <v>47</v>
      </c>
      <c r="C73" s="27">
        <v>8920645</v>
      </c>
      <c r="D73" s="31">
        <v>14744246</v>
      </c>
      <c r="E73" s="31">
        <v>13889542</v>
      </c>
      <c r="F73" s="27">
        <f t="shared" si="2"/>
        <v>854704</v>
      </c>
      <c r="G73" s="61">
        <f t="shared" si="3"/>
        <v>0.9420313524340275</v>
      </c>
    </row>
    <row r="74" spans="2:7" s="4" customFormat="1" ht="8.25" customHeight="1" thickBot="1">
      <c r="B74" s="30"/>
      <c r="C74" s="31"/>
      <c r="D74" s="31"/>
      <c r="E74" s="31"/>
      <c r="F74" s="31"/>
      <c r="G74" s="62"/>
    </row>
    <row r="75" spans="2:7" s="4" customFormat="1" ht="21.75" customHeight="1" thickBot="1">
      <c r="B75" s="139" t="s">
        <v>95</v>
      </c>
      <c r="C75" s="139"/>
      <c r="D75" s="139"/>
      <c r="E75" s="139"/>
      <c r="F75" s="139"/>
      <c r="G75" s="140"/>
    </row>
    <row r="76" spans="2:7" s="4" customFormat="1" ht="19.5" customHeight="1" thickBot="1">
      <c r="B76" s="22" t="s">
        <v>3</v>
      </c>
      <c r="C76" s="23">
        <f>SUM(C79:C83)</f>
        <v>1689552967</v>
      </c>
      <c r="D76" s="23">
        <f>SUM(D79:D83)</f>
        <v>2174449186</v>
      </c>
      <c r="E76" s="23">
        <f>SUM(E79:E83)</f>
        <v>2122608781</v>
      </c>
      <c r="F76" s="23">
        <f>SUM(F79:F83)</f>
        <v>51840405</v>
      </c>
      <c r="G76" s="51">
        <f>E76/D76</f>
        <v>0.9761592934276092</v>
      </c>
    </row>
    <row r="77" spans="2:7" s="4" customFormat="1" ht="15" customHeight="1">
      <c r="B77" s="141" t="s">
        <v>51</v>
      </c>
      <c r="C77" s="114" t="s">
        <v>4</v>
      </c>
      <c r="D77" s="114" t="s">
        <v>5</v>
      </c>
      <c r="E77" s="114" t="s">
        <v>6</v>
      </c>
      <c r="F77" s="114" t="s">
        <v>106</v>
      </c>
      <c r="G77" s="143" t="s">
        <v>7</v>
      </c>
    </row>
    <row r="78" spans="2:7" s="4" customFormat="1" ht="7.5" customHeight="1" thickBot="1">
      <c r="B78" s="142"/>
      <c r="C78" s="115"/>
      <c r="D78" s="115"/>
      <c r="E78" s="115"/>
      <c r="F78" s="115"/>
      <c r="G78" s="144"/>
    </row>
    <row r="79" spans="2:7" s="4" customFormat="1" ht="15" customHeight="1" thickBot="1">
      <c r="B79" s="26" t="s">
        <v>52</v>
      </c>
      <c r="C79" s="28">
        <v>1665467444</v>
      </c>
      <c r="D79" s="28">
        <v>1982109958</v>
      </c>
      <c r="E79" s="28">
        <v>1958450951</v>
      </c>
      <c r="F79" s="28">
        <f>D79-E79</f>
        <v>23659007</v>
      </c>
      <c r="G79" s="63">
        <f>E79/D79</f>
        <v>0.9880637262809211</v>
      </c>
    </row>
    <row r="80" spans="2:7" s="4" customFormat="1" ht="15" customHeight="1" thickBot="1">
      <c r="B80" s="26" t="s">
        <v>55</v>
      </c>
      <c r="C80" s="28">
        <v>20302766</v>
      </c>
      <c r="D80" s="27">
        <v>20580816</v>
      </c>
      <c r="E80" s="27">
        <v>12839749</v>
      </c>
      <c r="F80" s="28">
        <f>D80-E80</f>
        <v>7741067</v>
      </c>
      <c r="G80" s="63">
        <f>E80/D80</f>
        <v>0.6238697727048335</v>
      </c>
    </row>
    <row r="81" spans="2:7" s="4" customFormat="1" ht="15" customHeight="1" thickBot="1">
      <c r="B81" s="26" t="s">
        <v>80</v>
      </c>
      <c r="C81" s="32"/>
      <c r="D81" s="27">
        <v>83076910</v>
      </c>
      <c r="E81" s="27">
        <v>77559405</v>
      </c>
      <c r="F81" s="28">
        <f>D81-E81</f>
        <v>5517505</v>
      </c>
      <c r="G81" s="63">
        <f>E81/D81</f>
        <v>0.9335855775088409</v>
      </c>
    </row>
    <row r="82" spans="2:11" s="4" customFormat="1" ht="15" customHeight="1" thickBot="1">
      <c r="B82" s="26" t="s">
        <v>53</v>
      </c>
      <c r="C82" s="27">
        <v>2058518</v>
      </c>
      <c r="D82" s="27">
        <v>82583951</v>
      </c>
      <c r="E82" s="27">
        <v>70856190</v>
      </c>
      <c r="F82" s="28">
        <f>D82-E82</f>
        <v>11727761</v>
      </c>
      <c r="G82" s="63">
        <f>E82/D82</f>
        <v>0.8579898290407539</v>
      </c>
      <c r="I82" s="29"/>
      <c r="K82" s="29"/>
    </row>
    <row r="83" spans="2:7" s="4" customFormat="1" ht="15" customHeight="1" thickBot="1">
      <c r="B83" s="26" t="s">
        <v>54</v>
      </c>
      <c r="C83" s="27">
        <v>1724239</v>
      </c>
      <c r="D83" s="27">
        <v>6097551</v>
      </c>
      <c r="E83" s="27">
        <v>2902486</v>
      </c>
      <c r="F83" s="28">
        <f>D83-E83</f>
        <v>3195065</v>
      </c>
      <c r="G83" s="63">
        <f>E83/D83</f>
        <v>0.4760084827498778</v>
      </c>
    </row>
    <row r="84" spans="2:7" s="4" customFormat="1" ht="15" customHeight="1">
      <c r="B84" s="33"/>
      <c r="C84" s="25"/>
      <c r="D84" s="25"/>
      <c r="E84" s="25"/>
      <c r="F84" s="25"/>
      <c r="G84" s="60"/>
    </row>
    <row r="85" spans="2:7" s="4" customFormat="1" ht="25.5" customHeight="1" thickBot="1">
      <c r="B85" s="126" t="s">
        <v>96</v>
      </c>
      <c r="C85" s="126"/>
      <c r="D85" s="126"/>
      <c r="E85" s="126"/>
      <c r="F85" s="126"/>
      <c r="G85" s="127"/>
    </row>
    <row r="86" spans="2:7" s="4" customFormat="1" ht="19.5" customHeight="1" thickBot="1">
      <c r="B86" s="22" t="s">
        <v>3</v>
      </c>
      <c r="C86" s="23">
        <f>SUM(C89:C109)</f>
        <v>1689552967</v>
      </c>
      <c r="D86" s="23">
        <f>SUM(D89:D109)</f>
        <v>2174449186</v>
      </c>
      <c r="E86" s="23">
        <f>SUM(E89:E109)</f>
        <v>2122608783</v>
      </c>
      <c r="F86" s="23">
        <f>SUM(F89:F109)</f>
        <v>51840403</v>
      </c>
      <c r="G86" s="51">
        <f>E86/D86</f>
        <v>0.9761592943473824</v>
      </c>
    </row>
    <row r="87" spans="2:7" s="4" customFormat="1" ht="15" customHeight="1">
      <c r="B87" s="145" t="s">
        <v>56</v>
      </c>
      <c r="C87" s="116" t="s">
        <v>4</v>
      </c>
      <c r="D87" s="116" t="s">
        <v>5</v>
      </c>
      <c r="E87" s="116" t="s">
        <v>6</v>
      </c>
      <c r="F87" s="116" t="s">
        <v>106</v>
      </c>
      <c r="G87" s="147" t="s">
        <v>7</v>
      </c>
    </row>
    <row r="88" spans="2:7" s="4" customFormat="1" ht="9" customHeight="1" thickBot="1">
      <c r="B88" s="146"/>
      <c r="C88" s="117"/>
      <c r="D88" s="117"/>
      <c r="E88" s="117"/>
      <c r="F88" s="117"/>
      <c r="G88" s="148"/>
    </row>
    <row r="89" spans="2:7" s="4" customFormat="1" ht="15" customHeight="1" thickBot="1">
      <c r="B89" s="26" t="s">
        <v>74</v>
      </c>
      <c r="C89" s="34">
        <v>1121146866</v>
      </c>
      <c r="D89" s="34">
        <v>1382349791</v>
      </c>
      <c r="E89" s="34">
        <v>1375946861</v>
      </c>
      <c r="F89" s="34">
        <f>D89-E89</f>
        <v>6402930</v>
      </c>
      <c r="G89" s="52">
        <f>E89/D89</f>
        <v>0.9953680826360396</v>
      </c>
    </row>
    <row r="90" spans="2:7" s="4" customFormat="1" ht="15" customHeight="1" thickBot="1">
      <c r="B90" s="26" t="s">
        <v>72</v>
      </c>
      <c r="C90" s="35">
        <v>356167465</v>
      </c>
      <c r="D90" s="35">
        <v>616229848</v>
      </c>
      <c r="E90" s="35">
        <v>589005890</v>
      </c>
      <c r="F90" s="34">
        <f aca="true" t="shared" si="4" ref="F90:F108">D90-E90</f>
        <v>27223958</v>
      </c>
      <c r="G90" s="52">
        <f aca="true" t="shared" si="5" ref="G90:G109">E90/D90</f>
        <v>0.955821747212738</v>
      </c>
    </row>
    <row r="91" spans="2:7" s="4" customFormat="1" ht="15" customHeight="1" thickBot="1">
      <c r="B91" s="26" t="s">
        <v>76</v>
      </c>
      <c r="C91" s="35">
        <v>92523584</v>
      </c>
      <c r="D91" s="35">
        <v>93244929</v>
      </c>
      <c r="E91" s="35">
        <v>93015183</v>
      </c>
      <c r="F91" s="34">
        <f t="shared" si="4"/>
        <v>229746</v>
      </c>
      <c r="G91" s="52">
        <f t="shared" si="5"/>
        <v>0.9975361019364388</v>
      </c>
    </row>
    <row r="92" spans="2:7" s="4" customFormat="1" ht="15" customHeight="1" thickBot="1">
      <c r="B92" s="26" t="s">
        <v>57</v>
      </c>
      <c r="C92" s="35">
        <v>84022873</v>
      </c>
      <c r="D92" s="35">
        <v>33141154</v>
      </c>
      <c r="E92" s="16">
        <v>31164426</v>
      </c>
      <c r="F92" s="34">
        <f t="shared" si="4"/>
        <v>1976728</v>
      </c>
      <c r="G92" s="52">
        <f t="shared" si="5"/>
        <v>0.9403542797574279</v>
      </c>
    </row>
    <row r="93" spans="2:7" s="4" customFormat="1" ht="15" customHeight="1" thickBot="1">
      <c r="B93" s="26" t="s">
        <v>67</v>
      </c>
      <c r="C93" s="35">
        <v>18930980</v>
      </c>
      <c r="D93" s="35">
        <v>23957665</v>
      </c>
      <c r="E93" s="35">
        <v>14716312</v>
      </c>
      <c r="F93" s="34">
        <f t="shared" si="4"/>
        <v>9241353</v>
      </c>
      <c r="G93" s="52">
        <f t="shared" si="5"/>
        <v>0.6142632013595649</v>
      </c>
    </row>
    <row r="94" spans="2:7" s="4" customFormat="1" ht="15" customHeight="1" thickBot="1">
      <c r="B94" s="26" t="s">
        <v>62</v>
      </c>
      <c r="C94" s="35">
        <v>8838854</v>
      </c>
      <c r="D94" s="35">
        <v>9492732</v>
      </c>
      <c r="E94" s="35">
        <v>8664505</v>
      </c>
      <c r="F94" s="34">
        <f t="shared" si="4"/>
        <v>828227</v>
      </c>
      <c r="G94" s="52">
        <f t="shared" si="5"/>
        <v>0.9127514608018008</v>
      </c>
    </row>
    <row r="95" spans="2:7" s="4" customFormat="1" ht="15" customHeight="1" thickBot="1">
      <c r="B95" s="26" t="s">
        <v>58</v>
      </c>
      <c r="C95" s="35">
        <v>2154174</v>
      </c>
      <c r="D95" s="35">
        <v>3880982</v>
      </c>
      <c r="E95" s="35">
        <v>1974064</v>
      </c>
      <c r="F95" s="34">
        <f t="shared" si="4"/>
        <v>1906918</v>
      </c>
      <c r="G95" s="52">
        <f t="shared" si="5"/>
        <v>0.5086506456355634</v>
      </c>
    </row>
    <row r="96" spans="2:7" s="4" customFormat="1" ht="15" customHeight="1" thickBot="1">
      <c r="B96" s="26" t="s">
        <v>68</v>
      </c>
      <c r="C96" s="35">
        <v>38122</v>
      </c>
      <c r="D96" s="35">
        <v>3042195</v>
      </c>
      <c r="E96" s="35">
        <v>1225480</v>
      </c>
      <c r="F96" s="34">
        <f t="shared" si="4"/>
        <v>1816715</v>
      </c>
      <c r="G96" s="52">
        <f t="shared" si="5"/>
        <v>0.4028275636505878</v>
      </c>
    </row>
    <row r="97" spans="2:7" s="4" customFormat="1" ht="15" customHeight="1" thickBot="1">
      <c r="B97" s="26" t="s">
        <v>69</v>
      </c>
      <c r="C97" s="35">
        <v>1499175</v>
      </c>
      <c r="D97" s="35">
        <v>2140048</v>
      </c>
      <c r="E97" s="35">
        <v>1940870</v>
      </c>
      <c r="F97" s="34">
        <f t="shared" si="4"/>
        <v>199178</v>
      </c>
      <c r="G97" s="52">
        <f t="shared" si="5"/>
        <v>0.9069282558148228</v>
      </c>
    </row>
    <row r="98" spans="2:7" s="4" customFormat="1" ht="15" customHeight="1" thickBot="1">
      <c r="B98" s="26" t="s">
        <v>75</v>
      </c>
      <c r="C98" s="35">
        <v>1152271</v>
      </c>
      <c r="D98" s="35">
        <v>1568503</v>
      </c>
      <c r="E98" s="35">
        <v>1424721</v>
      </c>
      <c r="F98" s="34">
        <f t="shared" si="4"/>
        <v>143782</v>
      </c>
      <c r="G98" s="52">
        <f t="shared" si="5"/>
        <v>0.9083317022664286</v>
      </c>
    </row>
    <row r="99" spans="2:7" s="4" customFormat="1" ht="15" customHeight="1" thickBot="1">
      <c r="B99" s="26" t="s">
        <v>70</v>
      </c>
      <c r="C99" s="35">
        <v>654281</v>
      </c>
      <c r="D99" s="35">
        <v>1304921</v>
      </c>
      <c r="E99" s="35">
        <v>1079506</v>
      </c>
      <c r="F99" s="34">
        <f t="shared" si="4"/>
        <v>225415</v>
      </c>
      <c r="G99" s="52">
        <f t="shared" si="5"/>
        <v>0.8272577420395564</v>
      </c>
    </row>
    <row r="100" spans="2:7" s="4" customFormat="1" ht="15" customHeight="1" thickBot="1">
      <c r="B100" s="26" t="s">
        <v>65</v>
      </c>
      <c r="C100" s="35">
        <v>137385</v>
      </c>
      <c r="D100" s="35">
        <v>1099761</v>
      </c>
      <c r="E100" s="35">
        <v>343353</v>
      </c>
      <c r="F100" s="34">
        <f t="shared" si="4"/>
        <v>756408</v>
      </c>
      <c r="G100" s="52">
        <f t="shared" si="5"/>
        <v>0.3122069249591502</v>
      </c>
    </row>
    <row r="101" spans="2:7" s="4" customFormat="1" ht="15" customHeight="1" thickBot="1">
      <c r="B101" s="26" t="s">
        <v>59</v>
      </c>
      <c r="C101" s="35">
        <v>871223</v>
      </c>
      <c r="D101" s="35">
        <v>1040875</v>
      </c>
      <c r="E101" s="35">
        <v>578724</v>
      </c>
      <c r="F101" s="34">
        <f t="shared" si="4"/>
        <v>462151</v>
      </c>
      <c r="G101" s="52">
        <f t="shared" si="5"/>
        <v>0.5559975981746127</v>
      </c>
    </row>
    <row r="102" spans="2:7" s="4" customFormat="1" ht="15" customHeight="1" thickBot="1">
      <c r="B102" s="26" t="s">
        <v>61</v>
      </c>
      <c r="C102" s="35">
        <v>334379</v>
      </c>
      <c r="D102" s="35">
        <v>501594</v>
      </c>
      <c r="E102" s="35">
        <v>458441</v>
      </c>
      <c r="F102" s="34">
        <f t="shared" si="4"/>
        <v>43153</v>
      </c>
      <c r="G102" s="52">
        <f t="shared" si="5"/>
        <v>0.9139682691579245</v>
      </c>
    </row>
    <row r="103" spans="2:7" s="4" customFormat="1" ht="15" customHeight="1" thickBot="1">
      <c r="B103" s="26" t="s">
        <v>64</v>
      </c>
      <c r="C103" s="35">
        <v>3836</v>
      </c>
      <c r="D103" s="35">
        <v>423344</v>
      </c>
      <c r="E103" s="35">
        <v>62404</v>
      </c>
      <c r="F103" s="34">
        <f t="shared" si="4"/>
        <v>360940</v>
      </c>
      <c r="G103" s="52">
        <f t="shared" si="5"/>
        <v>0.1474073094221248</v>
      </c>
    </row>
    <row r="104" spans="2:7" s="4" customFormat="1" ht="15" customHeight="1" thickBot="1">
      <c r="B104" s="26" t="s">
        <v>71</v>
      </c>
      <c r="C104" s="35">
        <v>379143</v>
      </c>
      <c r="D104" s="35">
        <v>378796</v>
      </c>
      <c r="E104" s="35">
        <v>378794</v>
      </c>
      <c r="F104" s="34">
        <f t="shared" si="4"/>
        <v>2</v>
      </c>
      <c r="G104" s="52">
        <f t="shared" si="5"/>
        <v>0.9999947201132008</v>
      </c>
    </row>
    <row r="105" spans="2:7" s="4" customFormat="1" ht="15" customHeight="1" thickBot="1">
      <c r="B105" s="26" t="s">
        <v>63</v>
      </c>
      <c r="C105" s="35">
        <v>245803</v>
      </c>
      <c r="D105" s="35">
        <v>297705</v>
      </c>
      <c r="E105" s="35">
        <v>294731</v>
      </c>
      <c r="F105" s="34">
        <f t="shared" si="4"/>
        <v>2974</v>
      </c>
      <c r="G105" s="52">
        <f t="shared" si="5"/>
        <v>0.9900102450412321</v>
      </c>
    </row>
    <row r="106" spans="2:7" s="4" customFormat="1" ht="15" customHeight="1" thickBot="1">
      <c r="B106" s="26" t="s">
        <v>60</v>
      </c>
      <c r="C106" s="35">
        <v>359503</v>
      </c>
      <c r="D106" s="35">
        <v>268427</v>
      </c>
      <c r="E106" s="35">
        <v>267117</v>
      </c>
      <c r="F106" s="34">
        <f t="shared" si="4"/>
        <v>1310</v>
      </c>
      <c r="G106" s="52">
        <f t="shared" si="5"/>
        <v>0.9951197159749205</v>
      </c>
    </row>
    <row r="107" spans="2:7" s="4" customFormat="1" ht="15" customHeight="1" thickBot="1">
      <c r="B107" s="26" t="s">
        <v>73</v>
      </c>
      <c r="C107" s="35">
        <v>83150</v>
      </c>
      <c r="D107" s="35">
        <v>66736</v>
      </c>
      <c r="E107" s="35">
        <v>66736</v>
      </c>
      <c r="F107" s="34">
        <f t="shared" si="4"/>
        <v>0</v>
      </c>
      <c r="G107" s="52">
        <f t="shared" si="5"/>
        <v>1</v>
      </c>
    </row>
    <row r="108" spans="2:7" s="4" customFormat="1" ht="15" customHeight="1" thickBot="1">
      <c r="B108" s="26" t="s">
        <v>66</v>
      </c>
      <c r="C108" s="35">
        <v>9900</v>
      </c>
      <c r="D108" s="35">
        <v>19180</v>
      </c>
      <c r="E108" s="35">
        <v>665</v>
      </c>
      <c r="F108" s="34">
        <f t="shared" si="4"/>
        <v>18515</v>
      </c>
      <c r="G108" s="52">
        <f t="shared" si="5"/>
        <v>0.03467153284671533</v>
      </c>
    </row>
    <row r="109" spans="2:7" s="4" customFormat="1" ht="15" customHeight="1" thickBot="1">
      <c r="B109" s="26"/>
      <c r="C109" s="35"/>
      <c r="D109" s="35"/>
      <c r="E109" s="35"/>
      <c r="F109" s="34"/>
      <c r="G109" s="52"/>
    </row>
    <row r="110" spans="2:7" s="4" customFormat="1" ht="12" customHeight="1" thickBot="1">
      <c r="B110" s="36"/>
      <c r="C110" s="37"/>
      <c r="D110" s="37"/>
      <c r="E110" s="38"/>
      <c r="F110" s="38"/>
      <c r="G110" s="64"/>
    </row>
    <row r="111" spans="2:7" s="4" customFormat="1" ht="26.25" customHeight="1" thickBot="1">
      <c r="B111" s="139" t="s">
        <v>98</v>
      </c>
      <c r="C111" s="139"/>
      <c r="D111" s="139"/>
      <c r="E111" s="139"/>
      <c r="F111" s="139"/>
      <c r="G111" s="139"/>
    </row>
    <row r="112" spans="2:7" s="4" customFormat="1" ht="21" customHeight="1" thickBot="1">
      <c r="B112" s="67" t="s">
        <v>77</v>
      </c>
      <c r="C112" s="68">
        <f>SUM(C115:C130)</f>
        <v>249185813</v>
      </c>
      <c r="D112" s="68">
        <f>SUM(D115:D130)</f>
        <v>425556920</v>
      </c>
      <c r="E112" s="68">
        <f>SUM(E115:E130)</f>
        <v>129299261</v>
      </c>
      <c r="F112" s="68">
        <f>SUM(F115:F130)</f>
        <v>296257659</v>
      </c>
      <c r="G112" s="69">
        <f>E112/D112</f>
        <v>0.30383540937367437</v>
      </c>
    </row>
    <row r="113" spans="2:7" s="4" customFormat="1" ht="13.5" customHeight="1">
      <c r="B113" s="149" t="s">
        <v>20</v>
      </c>
      <c r="C113" s="118" t="s">
        <v>4</v>
      </c>
      <c r="D113" s="118" t="s">
        <v>5</v>
      </c>
      <c r="E113" s="118" t="s">
        <v>6</v>
      </c>
      <c r="F113" s="86" t="s">
        <v>106</v>
      </c>
      <c r="G113" s="151" t="s">
        <v>7</v>
      </c>
    </row>
    <row r="114" spans="2:7" s="4" customFormat="1" ht="3" customHeight="1" thickBot="1">
      <c r="B114" s="150"/>
      <c r="C114" s="119"/>
      <c r="D114" s="119"/>
      <c r="E114" s="119"/>
      <c r="F114" s="87"/>
      <c r="G114" s="152"/>
    </row>
    <row r="115" spans="2:7" s="4" customFormat="1" ht="20.25" customHeight="1" thickBot="1">
      <c r="B115" s="39" t="s">
        <v>27</v>
      </c>
      <c r="C115" s="28">
        <v>133189145</v>
      </c>
      <c r="D115" s="28">
        <v>149531558</v>
      </c>
      <c r="E115" s="28">
        <v>41037428</v>
      </c>
      <c r="F115" s="28">
        <f>D115-E115</f>
        <v>108494130</v>
      </c>
      <c r="G115" s="63">
        <f aca="true" t="shared" si="6" ref="G115:G130">E115/D115</f>
        <v>0.27443991454967653</v>
      </c>
    </row>
    <row r="116" spans="2:7" s="4" customFormat="1" ht="20.25" customHeight="1" thickBot="1">
      <c r="B116" s="39" t="s">
        <v>48</v>
      </c>
      <c r="C116" s="28">
        <v>49894008</v>
      </c>
      <c r="D116" s="28">
        <v>86125773</v>
      </c>
      <c r="E116" s="28">
        <v>15283705</v>
      </c>
      <c r="F116" s="28">
        <f aca="true" t="shared" si="7" ref="F116:F130">D116-E116</f>
        <v>70842068</v>
      </c>
      <c r="G116" s="63">
        <f t="shared" si="6"/>
        <v>0.17745797184310902</v>
      </c>
    </row>
    <row r="117" spans="2:7" s="4" customFormat="1" ht="20.25" customHeight="1" thickBot="1">
      <c r="B117" s="39" t="s">
        <v>50</v>
      </c>
      <c r="C117" s="28">
        <v>33127870</v>
      </c>
      <c r="D117" s="28">
        <v>83639963</v>
      </c>
      <c r="E117" s="28">
        <v>12327660</v>
      </c>
      <c r="F117" s="28">
        <f t="shared" si="7"/>
        <v>71312303</v>
      </c>
      <c r="G117" s="63">
        <f t="shared" si="6"/>
        <v>0.14738959174336316</v>
      </c>
    </row>
    <row r="118" spans="2:7" s="4" customFormat="1" ht="20.25" customHeight="1" thickBot="1">
      <c r="B118" s="39" t="s">
        <v>78</v>
      </c>
      <c r="C118" s="28">
        <v>15769636</v>
      </c>
      <c r="D118" s="28">
        <v>56544565</v>
      </c>
      <c r="E118" s="28">
        <v>25555255</v>
      </c>
      <c r="F118" s="28">
        <f t="shared" si="7"/>
        <v>30989310</v>
      </c>
      <c r="G118" s="63">
        <f t="shared" si="6"/>
        <v>0.45194891852117</v>
      </c>
    </row>
    <row r="119" spans="2:7" s="4" customFormat="1" ht="20.25" customHeight="1" thickBot="1">
      <c r="B119" s="39" t="s">
        <v>49</v>
      </c>
      <c r="C119" s="28">
        <v>10974811</v>
      </c>
      <c r="D119" s="28">
        <v>31238626</v>
      </c>
      <c r="E119" s="28">
        <v>19638583</v>
      </c>
      <c r="F119" s="28">
        <f t="shared" si="7"/>
        <v>11600043</v>
      </c>
      <c r="G119" s="63">
        <f t="shared" si="6"/>
        <v>0.6286634693856253</v>
      </c>
    </row>
    <row r="120" spans="2:7" s="4" customFormat="1" ht="20.25" customHeight="1" thickBot="1">
      <c r="B120" s="39" t="s">
        <v>44</v>
      </c>
      <c r="C120" s="28">
        <v>5800000</v>
      </c>
      <c r="D120" s="28">
        <v>10546055</v>
      </c>
      <c r="E120" s="28">
        <v>8291411</v>
      </c>
      <c r="F120" s="28">
        <f t="shared" si="7"/>
        <v>2254644</v>
      </c>
      <c r="G120" s="63">
        <f t="shared" si="6"/>
        <v>0.7862097248686831</v>
      </c>
    </row>
    <row r="121" spans="2:7" s="4" customFormat="1" ht="20.25" customHeight="1" thickBot="1">
      <c r="B121" s="39" t="s">
        <v>23</v>
      </c>
      <c r="C121" s="28">
        <v>228820</v>
      </c>
      <c r="D121" s="28">
        <v>6157088</v>
      </c>
      <c r="E121" s="40">
        <v>5512620</v>
      </c>
      <c r="F121" s="28">
        <f t="shared" si="7"/>
        <v>644468</v>
      </c>
      <c r="G121" s="63">
        <f t="shared" si="6"/>
        <v>0.8953290906350535</v>
      </c>
    </row>
    <row r="122" spans="2:7" s="4" customFormat="1" ht="20.25" customHeight="1" thickBot="1">
      <c r="B122" s="39" t="s">
        <v>30</v>
      </c>
      <c r="C122" s="40"/>
      <c r="D122" s="28">
        <v>840381</v>
      </c>
      <c r="E122" s="40">
        <v>821000</v>
      </c>
      <c r="F122" s="28">
        <f t="shared" si="7"/>
        <v>19381</v>
      </c>
      <c r="G122" s="63">
        <f t="shared" si="6"/>
        <v>0.9769378412886536</v>
      </c>
    </row>
    <row r="123" spans="2:7" s="4" customFormat="1" ht="20.25" customHeight="1" thickBot="1">
      <c r="B123" s="39" t="s">
        <v>45</v>
      </c>
      <c r="C123" s="28">
        <v>63522</v>
      </c>
      <c r="D123" s="28">
        <v>680000</v>
      </c>
      <c r="E123" s="28">
        <v>680000</v>
      </c>
      <c r="F123" s="28">
        <f t="shared" si="7"/>
        <v>0</v>
      </c>
      <c r="G123" s="63">
        <f t="shared" si="6"/>
        <v>1</v>
      </c>
    </row>
    <row r="124" spans="2:7" s="4" customFormat="1" ht="20.25" customHeight="1" thickBot="1">
      <c r="B124" s="39" t="s">
        <v>42</v>
      </c>
      <c r="C124" s="28"/>
      <c r="D124" s="28">
        <v>151911</v>
      </c>
      <c r="E124" s="28">
        <v>75615</v>
      </c>
      <c r="F124" s="28">
        <f t="shared" si="7"/>
        <v>76296</v>
      </c>
      <c r="G124" s="63">
        <f t="shared" si="6"/>
        <v>0.4977585559966033</v>
      </c>
    </row>
    <row r="125" spans="2:7" s="4" customFormat="1" ht="20.25" customHeight="1" thickBot="1">
      <c r="B125" s="39" t="s">
        <v>82</v>
      </c>
      <c r="C125" s="40"/>
      <c r="D125" s="28">
        <v>59000</v>
      </c>
      <c r="E125" s="28">
        <v>49984</v>
      </c>
      <c r="F125" s="28">
        <f t="shared" si="7"/>
        <v>9016</v>
      </c>
      <c r="G125" s="63">
        <f t="shared" si="6"/>
        <v>0.8471864406779661</v>
      </c>
    </row>
    <row r="126" spans="2:7" s="4" customFormat="1" ht="20.25" customHeight="1" thickBot="1">
      <c r="B126" s="39" t="s">
        <v>47</v>
      </c>
      <c r="C126" s="40"/>
      <c r="D126" s="28">
        <v>26500</v>
      </c>
      <c r="E126" s="28">
        <v>26000</v>
      </c>
      <c r="F126" s="28">
        <f t="shared" si="7"/>
        <v>500</v>
      </c>
      <c r="G126" s="63">
        <f t="shared" si="6"/>
        <v>0.9811320754716981</v>
      </c>
    </row>
    <row r="127" spans="2:7" s="4" customFormat="1" ht="20.25" customHeight="1" thickBot="1">
      <c r="B127" s="39" t="s">
        <v>43</v>
      </c>
      <c r="C127" s="40"/>
      <c r="D127" s="28">
        <v>15500</v>
      </c>
      <c r="E127" s="40">
        <v>0</v>
      </c>
      <c r="F127" s="28">
        <f t="shared" si="7"/>
        <v>15500</v>
      </c>
      <c r="G127" s="63">
        <f t="shared" si="6"/>
        <v>0</v>
      </c>
    </row>
    <row r="128" spans="2:7" s="4" customFormat="1" ht="20.25" customHeight="1" thickBot="1">
      <c r="B128" s="39" t="s">
        <v>38</v>
      </c>
      <c r="C128" s="28">
        <v>98000</v>
      </c>
      <c r="D128" s="28">
        <v>0</v>
      </c>
      <c r="E128" s="40"/>
      <c r="F128" s="28"/>
      <c r="G128" s="63"/>
    </row>
    <row r="129" spans="2:7" s="4" customFormat="1" ht="20.25" customHeight="1" thickBot="1">
      <c r="B129" s="39" t="s">
        <v>40</v>
      </c>
      <c r="C129" s="28">
        <v>40001</v>
      </c>
      <c r="D129" s="28">
        <v>0</v>
      </c>
      <c r="E129" s="40"/>
      <c r="F129" s="28"/>
      <c r="G129" s="63"/>
    </row>
    <row r="130" spans="2:7" s="4" customFormat="1" ht="20.25" customHeight="1" thickBot="1">
      <c r="B130" s="39"/>
      <c r="C130" s="28"/>
      <c r="D130" s="28"/>
      <c r="E130" s="40"/>
      <c r="F130" s="28"/>
      <c r="G130" s="63"/>
    </row>
    <row r="131" spans="2:7" s="43" customFormat="1" ht="9" customHeight="1" thickBot="1">
      <c r="B131" s="41"/>
      <c r="C131" s="42"/>
      <c r="D131" s="42"/>
      <c r="E131" s="42"/>
      <c r="F131" s="42"/>
      <c r="G131" s="65"/>
    </row>
    <row r="132" spans="2:7" s="43" customFormat="1" ht="27.75" customHeight="1" thickBot="1">
      <c r="B132" s="156" t="s">
        <v>99</v>
      </c>
      <c r="C132" s="156"/>
      <c r="D132" s="156"/>
      <c r="E132" s="156"/>
      <c r="F132" s="156"/>
      <c r="G132" s="156"/>
    </row>
    <row r="133" spans="2:7" s="43" customFormat="1" ht="27" customHeight="1" thickBot="1">
      <c r="B133" s="67" t="s">
        <v>79</v>
      </c>
      <c r="C133" s="68">
        <f>SUM(C136:C140)</f>
        <v>249185813</v>
      </c>
      <c r="D133" s="68">
        <f>SUM(D136:D140)</f>
        <v>425556920</v>
      </c>
      <c r="E133" s="68">
        <f>SUM(E136:E140)</f>
        <v>129299261</v>
      </c>
      <c r="F133" s="68">
        <f>SUM(F136:F140)</f>
        <v>296257659</v>
      </c>
      <c r="G133" s="69">
        <f>E133/D133</f>
        <v>0.30383540937367437</v>
      </c>
    </row>
    <row r="134" spans="2:7" ht="9.75" customHeight="1">
      <c r="B134" s="149" t="s">
        <v>51</v>
      </c>
      <c r="C134" s="118" t="s">
        <v>4</v>
      </c>
      <c r="D134" s="118" t="s">
        <v>5</v>
      </c>
      <c r="E134" s="118" t="s">
        <v>6</v>
      </c>
      <c r="F134" s="118" t="s">
        <v>106</v>
      </c>
      <c r="G134" s="151" t="s">
        <v>7</v>
      </c>
    </row>
    <row r="135" spans="2:7" ht="17.25" customHeight="1" thickBot="1">
      <c r="B135" s="150"/>
      <c r="C135" s="119"/>
      <c r="D135" s="119"/>
      <c r="E135" s="119"/>
      <c r="F135" s="119"/>
      <c r="G135" s="152"/>
    </row>
    <row r="136" spans="2:7" s="47" customFormat="1" ht="19.5" customHeight="1" thickBot="1">
      <c r="B136" s="44" t="s">
        <v>52</v>
      </c>
      <c r="C136" s="45">
        <v>177775164</v>
      </c>
      <c r="D136" s="45">
        <v>210382246</v>
      </c>
      <c r="E136" s="45">
        <v>75569462</v>
      </c>
      <c r="F136" s="45">
        <f>D136-E136</f>
        <v>134812784</v>
      </c>
      <c r="G136" s="53">
        <f>E136/D136</f>
        <v>0.35920075689276554</v>
      </c>
    </row>
    <row r="137" spans="2:7" s="47" customFormat="1" ht="19.5" customHeight="1" thickBot="1">
      <c r="B137" s="44" t="s">
        <v>55</v>
      </c>
      <c r="C137" s="45">
        <v>2560740</v>
      </c>
      <c r="D137" s="45">
        <v>2580540</v>
      </c>
      <c r="E137" s="45">
        <v>106200</v>
      </c>
      <c r="F137" s="45">
        <f>D137-E137</f>
        <v>2474340</v>
      </c>
      <c r="G137" s="53">
        <f>E137/D137</f>
        <v>0.04115417703271408</v>
      </c>
    </row>
    <row r="138" spans="2:7" s="47" customFormat="1" ht="19.5" customHeight="1" thickBot="1">
      <c r="B138" s="44" t="s">
        <v>80</v>
      </c>
      <c r="C138" s="45">
        <v>45350152</v>
      </c>
      <c r="D138" s="45">
        <v>175774090</v>
      </c>
      <c r="E138" s="45">
        <v>40669715</v>
      </c>
      <c r="F138" s="45">
        <f>D138-E138</f>
        <v>135104375</v>
      </c>
      <c r="G138" s="53">
        <f>E138/D138</f>
        <v>0.23137491424361806</v>
      </c>
    </row>
    <row r="139" spans="2:7" s="47" customFormat="1" ht="19.5" customHeight="1" thickBot="1">
      <c r="B139" s="44" t="s">
        <v>53</v>
      </c>
      <c r="C139" s="46"/>
      <c r="D139" s="45">
        <v>5129</v>
      </c>
      <c r="E139" s="45">
        <v>3490</v>
      </c>
      <c r="F139" s="45">
        <f>D139-E139</f>
        <v>1639</v>
      </c>
      <c r="G139" s="53">
        <f>E139/D139</f>
        <v>0.6804445310976799</v>
      </c>
    </row>
    <row r="140" spans="2:7" s="47" customFormat="1" ht="19.5" customHeight="1" thickBot="1">
      <c r="B140" s="44" t="s">
        <v>54</v>
      </c>
      <c r="C140" s="45">
        <v>23499757</v>
      </c>
      <c r="D140" s="45">
        <v>36814915</v>
      </c>
      <c r="E140" s="45">
        <v>12950394</v>
      </c>
      <c r="F140" s="45">
        <f>D140-E140</f>
        <v>23864521</v>
      </c>
      <c r="G140" s="53">
        <f>E140/D140</f>
        <v>0.3517703083111831</v>
      </c>
    </row>
    <row r="141" spans="2:7" s="47" customFormat="1" ht="11.25" customHeight="1" thickBot="1">
      <c r="B141" s="48"/>
      <c r="C141" s="49"/>
      <c r="D141" s="50"/>
      <c r="E141" s="49"/>
      <c r="F141" s="49"/>
      <c r="G141" s="66"/>
    </row>
    <row r="142" spans="2:7" ht="27" customHeight="1" thickBot="1">
      <c r="B142" s="156" t="s">
        <v>100</v>
      </c>
      <c r="C142" s="156"/>
      <c r="D142" s="156"/>
      <c r="E142" s="156"/>
      <c r="F142" s="156"/>
      <c r="G142" s="156"/>
    </row>
    <row r="143" spans="2:7" ht="23.25" customHeight="1" thickBot="1">
      <c r="B143" s="67" t="s">
        <v>3</v>
      </c>
      <c r="C143" s="68">
        <f>SUM(C146:C156)</f>
        <v>249185813</v>
      </c>
      <c r="D143" s="68">
        <f>SUM(D146:D158)</f>
        <v>425556920</v>
      </c>
      <c r="E143" s="68">
        <f>SUM(E146:E156)</f>
        <v>129299262</v>
      </c>
      <c r="F143" s="68">
        <f>SUM(F146:F156)</f>
        <v>296257658</v>
      </c>
      <c r="G143" s="69">
        <f>E143/D143</f>
        <v>0.3038354117235363</v>
      </c>
    </row>
    <row r="144" spans="2:7" ht="9.75" customHeight="1">
      <c r="B144" s="149" t="s">
        <v>56</v>
      </c>
      <c r="C144" s="118" t="s">
        <v>4</v>
      </c>
      <c r="D144" s="118" t="s">
        <v>5</v>
      </c>
      <c r="E144" s="118" t="s">
        <v>6</v>
      </c>
      <c r="F144" s="118" t="s">
        <v>106</v>
      </c>
      <c r="G144" s="151" t="s">
        <v>7</v>
      </c>
    </row>
    <row r="145" spans="2:7" ht="10.5" customHeight="1" thickBot="1">
      <c r="B145" s="150"/>
      <c r="C145" s="119"/>
      <c r="D145" s="119"/>
      <c r="E145" s="119"/>
      <c r="F145" s="119"/>
      <c r="G145" s="152"/>
    </row>
    <row r="146" spans="2:7" ht="13.5" thickBot="1">
      <c r="B146" s="26" t="s">
        <v>72</v>
      </c>
      <c r="C146" s="28">
        <v>30054282</v>
      </c>
      <c r="D146" s="28">
        <v>153518825</v>
      </c>
      <c r="E146" s="28">
        <v>25617058</v>
      </c>
      <c r="F146" s="28">
        <f>D146-E146</f>
        <v>127901767</v>
      </c>
      <c r="G146" s="63">
        <f>E146/D146</f>
        <v>0.16686590716154842</v>
      </c>
    </row>
    <row r="147" spans="2:7" ht="13.5" thickBot="1">
      <c r="B147" s="26" t="s">
        <v>67</v>
      </c>
      <c r="C147" s="28">
        <v>74685052</v>
      </c>
      <c r="D147" s="28">
        <v>120984430</v>
      </c>
      <c r="E147" s="28">
        <v>27985014</v>
      </c>
      <c r="F147" s="28">
        <f aca="true" t="shared" si="8" ref="F147:F158">D147-E147</f>
        <v>92999416</v>
      </c>
      <c r="G147" s="63">
        <f aca="true" t="shared" si="9" ref="G147:G158">E147/D147</f>
        <v>0.23131087198575884</v>
      </c>
    </row>
    <row r="148" spans="2:7" ht="13.5" thickBot="1">
      <c r="B148" s="26" t="s">
        <v>74</v>
      </c>
      <c r="C148" s="28">
        <v>32550499</v>
      </c>
      <c r="D148" s="28">
        <v>59483407</v>
      </c>
      <c r="E148" s="28">
        <v>35033437</v>
      </c>
      <c r="F148" s="28">
        <f t="shared" si="8"/>
        <v>24449970</v>
      </c>
      <c r="G148" s="63">
        <f t="shared" si="9"/>
        <v>0.588961506525677</v>
      </c>
    </row>
    <row r="149" spans="2:7" ht="13.5" thickBot="1">
      <c r="B149" s="26" t="s">
        <v>70</v>
      </c>
      <c r="C149" s="28">
        <v>5310791</v>
      </c>
      <c r="D149" s="28">
        <v>53027963</v>
      </c>
      <c r="E149" s="28">
        <v>16157777</v>
      </c>
      <c r="F149" s="28">
        <f t="shared" si="8"/>
        <v>36870186</v>
      </c>
      <c r="G149" s="63">
        <f t="shared" si="9"/>
        <v>0.3047029545524877</v>
      </c>
    </row>
    <row r="150" spans="2:7" ht="13.5" thickBot="1">
      <c r="B150" s="26" t="s">
        <v>62</v>
      </c>
      <c r="C150" s="28">
        <v>16774811</v>
      </c>
      <c r="D150" s="28">
        <v>27402352</v>
      </c>
      <c r="E150" s="28">
        <v>16421880</v>
      </c>
      <c r="F150" s="28">
        <f t="shared" si="8"/>
        <v>10980472</v>
      </c>
      <c r="G150" s="63">
        <f t="shared" si="9"/>
        <v>0.5992872436643395</v>
      </c>
    </row>
    <row r="151" spans="2:7" ht="13.5" thickBot="1">
      <c r="B151" s="26" t="s">
        <v>57</v>
      </c>
      <c r="C151" s="28">
        <v>77791235</v>
      </c>
      <c r="D151" s="28">
        <v>6604099</v>
      </c>
      <c r="E151" s="28">
        <v>4778354</v>
      </c>
      <c r="F151" s="28">
        <f t="shared" si="8"/>
        <v>1825745</v>
      </c>
      <c r="G151" s="63">
        <f t="shared" si="9"/>
        <v>0.7235436658354153</v>
      </c>
    </row>
    <row r="152" spans="2:7" ht="13.5" thickBot="1">
      <c r="B152" s="26" t="s">
        <v>64</v>
      </c>
      <c r="C152" s="28">
        <v>8845538</v>
      </c>
      <c r="D152" s="28">
        <v>2731377</v>
      </c>
      <c r="E152" s="28">
        <v>1686329</v>
      </c>
      <c r="F152" s="28">
        <f t="shared" si="8"/>
        <v>1045048</v>
      </c>
      <c r="G152" s="63">
        <f t="shared" si="9"/>
        <v>0.6173915208336308</v>
      </c>
    </row>
    <row r="153" spans="2:7" ht="13.5" thickBot="1">
      <c r="B153" s="26" t="s">
        <v>69</v>
      </c>
      <c r="C153" s="40">
        <v>3173605</v>
      </c>
      <c r="D153" s="28">
        <v>769990</v>
      </c>
      <c r="E153" s="28">
        <v>700448</v>
      </c>
      <c r="F153" s="28">
        <f t="shared" si="8"/>
        <v>69542</v>
      </c>
      <c r="G153" s="63">
        <f t="shared" si="9"/>
        <v>0.90968454135768</v>
      </c>
    </row>
    <row r="154" spans="2:7" ht="13.5" thickBot="1">
      <c r="B154" s="26" t="s">
        <v>75</v>
      </c>
      <c r="C154" s="28"/>
      <c r="D154" s="28">
        <v>672066</v>
      </c>
      <c r="E154" s="28">
        <v>558193</v>
      </c>
      <c r="F154" s="28">
        <f t="shared" si="8"/>
        <v>113873</v>
      </c>
      <c r="G154" s="63">
        <f t="shared" si="9"/>
        <v>0.8305627721086917</v>
      </c>
    </row>
    <row r="155" spans="2:7" ht="13.5" thickBot="1">
      <c r="B155" s="26" t="s">
        <v>61</v>
      </c>
      <c r="C155" s="40"/>
      <c r="D155" s="28">
        <v>357282</v>
      </c>
      <c r="E155" s="28">
        <v>357282</v>
      </c>
      <c r="F155" s="28">
        <f t="shared" si="8"/>
        <v>0</v>
      </c>
      <c r="G155" s="63">
        <f t="shared" si="9"/>
        <v>1</v>
      </c>
    </row>
    <row r="156" spans="2:7" ht="13.5" thickBot="1">
      <c r="B156" s="26" t="s">
        <v>59</v>
      </c>
      <c r="C156" s="40"/>
      <c r="D156" s="28">
        <v>5129</v>
      </c>
      <c r="E156" s="28">
        <v>3490</v>
      </c>
      <c r="F156" s="28">
        <f t="shared" si="8"/>
        <v>1639</v>
      </c>
      <c r="G156" s="63">
        <f t="shared" si="9"/>
        <v>0.6804445310976799</v>
      </c>
    </row>
    <row r="157" spans="2:7" ht="13.5" thickBot="1">
      <c r="B157" s="26"/>
      <c r="C157" s="28"/>
      <c r="D157" s="28"/>
      <c r="E157" s="28"/>
      <c r="F157" s="28"/>
      <c r="G157" s="63"/>
    </row>
    <row r="158" spans="2:7" ht="13.5" thickBot="1">
      <c r="B158" s="26"/>
      <c r="C158" s="40"/>
      <c r="D158" s="28"/>
      <c r="E158" s="40"/>
      <c r="F158" s="28"/>
      <c r="G158" s="63"/>
    </row>
    <row r="159" spans="2:7" ht="36" customHeight="1" thickBot="1">
      <c r="B159" s="75"/>
      <c r="C159" s="76"/>
      <c r="D159" s="77"/>
      <c r="E159" s="76"/>
      <c r="F159" s="76"/>
      <c r="G159" s="78"/>
    </row>
    <row r="160" spans="2:7" ht="32.25" customHeight="1" thickBot="1">
      <c r="B160" s="157" t="s">
        <v>92</v>
      </c>
      <c r="C160" s="158"/>
      <c r="D160" s="159"/>
      <c r="E160" s="76"/>
      <c r="F160" s="76"/>
      <c r="G160" s="78"/>
    </row>
    <row r="161" spans="2:7" ht="24.75" customHeight="1" thickBot="1">
      <c r="B161" s="153" t="s">
        <v>83</v>
      </c>
      <c r="C161" s="154"/>
      <c r="D161" s="155"/>
      <c r="E161" s="1"/>
      <c r="F161" s="1"/>
      <c r="G161" s="1"/>
    </row>
    <row r="162" spans="2:4" ht="20.25" customHeight="1" thickBot="1">
      <c r="B162" s="80" t="s">
        <v>3</v>
      </c>
      <c r="C162" s="81">
        <v>425556920</v>
      </c>
      <c r="D162" s="81">
        <f>SUM(D165:D176)</f>
        <v>129299261</v>
      </c>
    </row>
    <row r="163" spans="2:4" ht="9.75">
      <c r="B163" s="172" t="s">
        <v>84</v>
      </c>
      <c r="C163" s="174" t="s">
        <v>5</v>
      </c>
      <c r="D163" s="176" t="s">
        <v>6</v>
      </c>
    </row>
    <row r="164" spans="2:4" ht="10.5" thickBot="1">
      <c r="B164" s="173"/>
      <c r="C164" s="175"/>
      <c r="D164" s="177"/>
    </row>
    <row r="165" spans="2:4" ht="13.5" thickBot="1">
      <c r="B165" s="79" t="s">
        <v>85</v>
      </c>
      <c r="C165" s="120"/>
      <c r="D165" s="83">
        <v>3215308</v>
      </c>
    </row>
    <row r="166" spans="2:4" ht="13.5" thickBot="1">
      <c r="B166" s="79" t="s">
        <v>86</v>
      </c>
      <c r="C166" s="121"/>
      <c r="D166" s="83">
        <v>11827680</v>
      </c>
    </row>
    <row r="167" spans="2:4" ht="13.5" thickBot="1">
      <c r="B167" s="79" t="s">
        <v>87</v>
      </c>
      <c r="C167" s="121"/>
      <c r="D167" s="83">
        <v>8313303</v>
      </c>
    </row>
    <row r="168" spans="2:4" ht="13.5" thickBot="1">
      <c r="B168" s="79" t="s">
        <v>88</v>
      </c>
      <c r="C168" s="121"/>
      <c r="D168" s="83">
        <v>7472444</v>
      </c>
    </row>
    <row r="169" spans="2:4" ht="15.75" customHeight="1" thickBot="1">
      <c r="B169" s="79" t="s">
        <v>89</v>
      </c>
      <c r="C169" s="121"/>
      <c r="D169" s="82">
        <v>3177438</v>
      </c>
    </row>
    <row r="170" spans="2:4" ht="15.75" customHeight="1" thickBot="1">
      <c r="B170" s="79" t="s">
        <v>90</v>
      </c>
      <c r="C170" s="121"/>
      <c r="D170" s="83">
        <v>7951557</v>
      </c>
    </row>
    <row r="171" spans="2:4" ht="15.75" customHeight="1" thickBot="1">
      <c r="B171" s="79" t="s">
        <v>91</v>
      </c>
      <c r="C171" s="121"/>
      <c r="D171" s="83">
        <v>3555392</v>
      </c>
    </row>
    <row r="172" spans="2:4" ht="15.75" customHeight="1" thickBot="1">
      <c r="B172" s="79" t="s">
        <v>101</v>
      </c>
      <c r="C172" s="121"/>
      <c r="D172" s="83">
        <v>7636079</v>
      </c>
    </row>
    <row r="173" spans="2:4" ht="15.75" customHeight="1" thickBot="1">
      <c r="B173" s="79" t="s">
        <v>102</v>
      </c>
      <c r="C173" s="121"/>
      <c r="D173" s="83">
        <v>11886714</v>
      </c>
    </row>
    <row r="174" spans="2:4" ht="15.75" customHeight="1" thickBot="1">
      <c r="B174" s="79" t="s">
        <v>103</v>
      </c>
      <c r="C174" s="121"/>
      <c r="D174" s="83">
        <v>11965547</v>
      </c>
    </row>
    <row r="175" spans="2:4" ht="15.75" customHeight="1" thickBot="1">
      <c r="B175" s="79" t="s">
        <v>104</v>
      </c>
      <c r="C175" s="121"/>
      <c r="D175" s="83">
        <v>25644279</v>
      </c>
    </row>
    <row r="176" spans="2:4" ht="15.75" customHeight="1" thickBot="1">
      <c r="B176" s="79" t="s">
        <v>105</v>
      </c>
      <c r="C176" s="122"/>
      <c r="D176" s="83">
        <v>26653520</v>
      </c>
    </row>
    <row r="177" spans="3:7" ht="9.75">
      <c r="C177" s="1"/>
      <c r="D177" s="1"/>
      <c r="E177" s="1"/>
      <c r="F177" s="1"/>
      <c r="G177" s="1"/>
    </row>
    <row r="181" spans="3:7" ht="9.75">
      <c r="C181" s="1"/>
      <c r="D181" s="1"/>
      <c r="E181" s="1"/>
      <c r="F181" s="1"/>
      <c r="G181" s="1"/>
    </row>
    <row r="184" ht="10.5" thickBot="1"/>
    <row r="185" spans="2:4" ht="34.5" customHeight="1" thickBot="1">
      <c r="B185" s="160" t="s">
        <v>92</v>
      </c>
      <c r="C185" s="161"/>
      <c r="D185" s="162"/>
    </row>
    <row r="186" spans="2:4" ht="21" customHeight="1" thickBot="1">
      <c r="B186" s="163" t="s">
        <v>93</v>
      </c>
      <c r="C186" s="164"/>
      <c r="D186" s="165"/>
    </row>
    <row r="187" spans="2:4" ht="23.25" customHeight="1" thickBot="1">
      <c r="B187" s="80" t="s">
        <v>3</v>
      </c>
      <c r="C187" s="81">
        <v>2174449186</v>
      </c>
      <c r="D187" s="81">
        <f>SUM(D190:D201)</f>
        <v>2122608781</v>
      </c>
    </row>
    <row r="188" spans="2:4" ht="9.75">
      <c r="B188" s="166" t="s">
        <v>84</v>
      </c>
      <c r="C188" s="168" t="s">
        <v>5</v>
      </c>
      <c r="D188" s="170" t="s">
        <v>6</v>
      </c>
    </row>
    <row r="189" spans="2:4" ht="13.5" customHeight="1" thickBot="1">
      <c r="B189" s="167"/>
      <c r="C189" s="169"/>
      <c r="D189" s="171"/>
    </row>
    <row r="190" spans="2:4" ht="15.75" customHeight="1" thickBot="1">
      <c r="B190" s="79" t="s">
        <v>85</v>
      </c>
      <c r="C190" s="120"/>
      <c r="D190" s="83">
        <v>137754242</v>
      </c>
    </row>
    <row r="191" spans="2:4" ht="13.5" customHeight="1" thickBot="1">
      <c r="B191" s="79" t="s">
        <v>86</v>
      </c>
      <c r="C191" s="121"/>
      <c r="D191" s="83">
        <v>141779304</v>
      </c>
    </row>
    <row r="192" spans="2:4" ht="13.5" customHeight="1" thickBot="1">
      <c r="B192" s="79" t="s">
        <v>87</v>
      </c>
      <c r="C192" s="121"/>
      <c r="D192" s="83">
        <v>146936523</v>
      </c>
    </row>
    <row r="193" spans="2:4" ht="13.5" customHeight="1" thickBot="1">
      <c r="B193" s="79" t="s">
        <v>88</v>
      </c>
      <c r="C193" s="121"/>
      <c r="D193" s="83">
        <v>155821439</v>
      </c>
    </row>
    <row r="194" spans="2:4" ht="13.5" customHeight="1" thickBot="1">
      <c r="B194" s="79" t="s">
        <v>89</v>
      </c>
      <c r="C194" s="121"/>
      <c r="D194" s="83">
        <v>152999287</v>
      </c>
    </row>
    <row r="195" spans="2:4" ht="19.5" customHeight="1" thickBot="1">
      <c r="B195" s="79" t="s">
        <v>90</v>
      </c>
      <c r="C195" s="121"/>
      <c r="D195" s="83">
        <v>154067183</v>
      </c>
    </row>
    <row r="196" spans="2:4" ht="19.5" customHeight="1" thickBot="1">
      <c r="B196" s="79" t="s">
        <v>91</v>
      </c>
      <c r="C196" s="121"/>
      <c r="D196" s="83">
        <v>167915082</v>
      </c>
    </row>
    <row r="197" spans="2:4" ht="19.5" customHeight="1" thickBot="1">
      <c r="B197" s="79" t="s">
        <v>101</v>
      </c>
      <c r="C197" s="121"/>
      <c r="D197" s="83">
        <v>166427732</v>
      </c>
    </row>
    <row r="198" spans="2:4" ht="19.5" customHeight="1" thickBot="1">
      <c r="B198" s="79" t="s">
        <v>102</v>
      </c>
      <c r="C198" s="121"/>
      <c r="D198" s="83">
        <v>166332676</v>
      </c>
    </row>
    <row r="199" spans="2:4" ht="19.5" customHeight="1" thickBot="1">
      <c r="B199" s="79" t="s">
        <v>103</v>
      </c>
      <c r="C199" s="121"/>
      <c r="D199" s="83">
        <v>177613094</v>
      </c>
    </row>
    <row r="200" spans="2:4" ht="19.5" customHeight="1" thickBot="1">
      <c r="B200" s="79" t="s">
        <v>104</v>
      </c>
      <c r="C200" s="121"/>
      <c r="D200" s="83">
        <v>174081427</v>
      </c>
    </row>
    <row r="201" spans="2:4" ht="19.5" customHeight="1" thickBot="1">
      <c r="B201" s="79" t="s">
        <v>105</v>
      </c>
      <c r="C201" s="122"/>
      <c r="D201" s="83">
        <v>380880792</v>
      </c>
    </row>
    <row r="204" ht="12">
      <c r="B204" s="85" t="s">
        <v>112</v>
      </c>
    </row>
    <row r="206" ht="9.75">
      <c r="D206" s="2" t="s">
        <v>111</v>
      </c>
    </row>
    <row r="217" spans="1:7" ht="12.75">
      <c r="A217" s="84"/>
      <c r="C217" s="84"/>
      <c r="D217" s="84"/>
      <c r="E217" s="84"/>
      <c r="F217" s="84"/>
      <c r="G217" s="84"/>
    </row>
  </sheetData>
  <sheetProtection/>
  <mergeCells count="64">
    <mergeCell ref="B188:B189"/>
    <mergeCell ref="C188:C189"/>
    <mergeCell ref="D188:D189"/>
    <mergeCell ref="C165:C176"/>
    <mergeCell ref="B163:B164"/>
    <mergeCell ref="C163:C164"/>
    <mergeCell ref="D163:D164"/>
    <mergeCell ref="D144:D145"/>
    <mergeCell ref="E144:E145"/>
    <mergeCell ref="G144:G145"/>
    <mergeCell ref="B160:D160"/>
    <mergeCell ref="B185:D185"/>
    <mergeCell ref="B186:D186"/>
    <mergeCell ref="B161:D161"/>
    <mergeCell ref="B132:G132"/>
    <mergeCell ref="B134:B135"/>
    <mergeCell ref="C134:C135"/>
    <mergeCell ref="D134:D135"/>
    <mergeCell ref="E134:E135"/>
    <mergeCell ref="G134:G135"/>
    <mergeCell ref="B142:G142"/>
    <mergeCell ref="B144:B145"/>
    <mergeCell ref="C144:C145"/>
    <mergeCell ref="B111:G111"/>
    <mergeCell ref="B113:B114"/>
    <mergeCell ref="C113:C114"/>
    <mergeCell ref="D113:D114"/>
    <mergeCell ref="E113:E114"/>
    <mergeCell ref="G113:G114"/>
    <mergeCell ref="B85:G85"/>
    <mergeCell ref="B87:B88"/>
    <mergeCell ref="C87:C88"/>
    <mergeCell ref="D87:D88"/>
    <mergeCell ref="E87:E88"/>
    <mergeCell ref="G87:G88"/>
    <mergeCell ref="D40:D41"/>
    <mergeCell ref="E40:E41"/>
    <mergeCell ref="G40:G41"/>
    <mergeCell ref="B75:G75"/>
    <mergeCell ref="B77:B78"/>
    <mergeCell ref="C77:C78"/>
    <mergeCell ref="D77:D78"/>
    <mergeCell ref="E77:E78"/>
    <mergeCell ref="G77:G78"/>
    <mergeCell ref="B1:G1"/>
    <mergeCell ref="B2:G2"/>
    <mergeCell ref="B3:G3"/>
    <mergeCell ref="B5:G5"/>
    <mergeCell ref="B6:B7"/>
    <mergeCell ref="B15:B16"/>
    <mergeCell ref="C15:C16"/>
    <mergeCell ref="D15:D16"/>
    <mergeCell ref="E15:E16"/>
    <mergeCell ref="G15:G16"/>
    <mergeCell ref="F15:F16"/>
    <mergeCell ref="F77:F78"/>
    <mergeCell ref="F87:F88"/>
    <mergeCell ref="F134:F135"/>
    <mergeCell ref="F144:F145"/>
    <mergeCell ref="C190:C201"/>
    <mergeCell ref="B23:G23"/>
    <mergeCell ref="B37:G37"/>
    <mergeCell ref="B40:B41"/>
    <mergeCell ref="C40:C4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Neider Y. Diaz Araujo</cp:lastModifiedBy>
  <cp:lastPrinted>2020-01-03T22:52:03Z</cp:lastPrinted>
  <dcterms:created xsi:type="dcterms:W3CDTF">2019-08-01T14:18:15Z</dcterms:created>
  <dcterms:modified xsi:type="dcterms:W3CDTF">2021-02-05T14:53:24Z</dcterms:modified>
  <cp:category/>
  <cp:version/>
  <cp:contentType/>
  <cp:contentStatus/>
</cp:coreProperties>
</file>