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270" activeTab="0"/>
  </bookViews>
  <sheets>
    <sheet name="SGPT" sheetId="1" r:id="rId1"/>
  </sheets>
  <definedNames/>
  <calcPr fullCalcOnLoad="1"/>
</workbook>
</file>

<file path=xl/sharedStrings.xml><?xml version="1.0" encoding="utf-8"?>
<sst xmlns="http://schemas.openxmlformats.org/spreadsheetml/2006/main" count="224" uniqueCount="111">
  <si>
    <t>GOBIERNO REGIONAL CAJAMARCA</t>
  </si>
  <si>
    <t>GERENCIA REGIONAL DE PLANEAMIENTO, PRESUPUESTO Y ACONDICIONAMIENTO TERRITORIAL</t>
  </si>
  <si>
    <t>SUB GERENCIA DE PRESUPUESTO Y TRIBUTACIÓN</t>
  </si>
  <si>
    <t>Pliego 445: GOBIERNO REGIONAL DEL DEPARTAMENTO DE CAJAMARCA</t>
  </si>
  <si>
    <t>PIA</t>
  </si>
  <si>
    <t>PIM</t>
  </si>
  <si>
    <t>Devengado </t>
  </si>
  <si>
    <t>Avance % </t>
  </si>
  <si>
    <t>EJECUCIÓN POR CATEGORÍAS DE GASTO</t>
  </si>
  <si>
    <t>GASTOS CORRIENTES</t>
  </si>
  <si>
    <t>GASTOS DE CAPITAL</t>
  </si>
  <si>
    <t>SERVICIO DE DEUDA</t>
  </si>
  <si>
    <t>DESAGREGADOS</t>
  </si>
  <si>
    <t>21: PERSONAL Y OBLIGACIONES SOCIALES</t>
  </si>
  <si>
    <t>22: PENSIONES Y OTRAS PRESTACIONES SOCIALES</t>
  </si>
  <si>
    <t>23: BIENES Y SERVICIOS</t>
  </si>
  <si>
    <t>24: DONACIONES Y TRANSFERENCIAS</t>
  </si>
  <si>
    <t>25: OTROS GASTOS</t>
  </si>
  <si>
    <t>26: ADQUISICION DE ACTIVOS NO FINANCIEROS</t>
  </si>
  <si>
    <t>28: SERVICIO DE LA DEUDA PUBLICA</t>
  </si>
  <si>
    <t>Unidad Ejecutora</t>
  </si>
  <si>
    <t>309-1380: GOB. REG. CAJAMARCA - EDUCACION UGEL CAJAMARCA</t>
  </si>
  <si>
    <t>303-784: REGION CAJAMARCA-EDUCACION JAEN</t>
  </si>
  <si>
    <t>400-785: REGION CAJAMARCA-SALUD CAJAMARCA</t>
  </si>
  <si>
    <t>301-782: REGION CAJAMARCA-EDUCACION CHOTA</t>
  </si>
  <si>
    <t>302-783: REGION CAJAMARCA-EDUCACION CUTERVO</t>
  </si>
  <si>
    <t>304-1168: REGION CAJAMARCA - EDUCACION SAN IGNACIO</t>
  </si>
  <si>
    <t>001-775: REGION CAJAMARCA-SEDE CENTRAL</t>
  </si>
  <si>
    <t>308-1379: GOB.REG. CAJAMARCA - EDUCACION UGEL CELENDIN</t>
  </si>
  <si>
    <t>307-1355: GOB.REG. DE CAJAMARCA- EDUCACION UGEL BAMBAMARCA</t>
  </si>
  <si>
    <t>404-999: REGION CAJAMARCA-HOSPITAL CAJAMARCA</t>
  </si>
  <si>
    <t>306-1354: GOB.REG. DE CAJAMARCA- EDUCACION UGEL CAJABAMBA</t>
  </si>
  <si>
    <t>312-1383: GOB. REG. CAJAMARCA - EDUCACION UGEL SAN MIGUEL</t>
  </si>
  <si>
    <t>305-1353: GOB.REG. DE CAJAMARCA- EDUCACION UGEL SANTA CRUZ</t>
  </si>
  <si>
    <t>403-788: REGION CAJAMARCA-SALUD JAEN</t>
  </si>
  <si>
    <t>402-787: REGION CAJAMARCA-SALUD CUTERVO</t>
  </si>
  <si>
    <t>310-1381: GOB. REG. CAJAMARCA - EDUCACION UGEL SAN MARCOS</t>
  </si>
  <si>
    <t>300-781: REGION CAJAMARCA-EDUCACION CAJAMARCA</t>
  </si>
  <si>
    <t>401-786: REGION CAJAMARCA-SALUD CHOTA</t>
  </si>
  <si>
    <t>311-1382: GOB. REG. CAJAMARCA - EDUCACION UGEL CONTUMAZA</t>
  </si>
  <si>
    <t>407-1654: GOB. REG. CAJAMARCA - SALUD SAN IGNACIO</t>
  </si>
  <si>
    <t>313-1384: GOB. REG. CAJAMARCA - EDUCACION UGEL SAN PABLO</t>
  </si>
  <si>
    <t>405-1047: REGION CAJAMARCA-HOSPITAL GENERAL DE JAEN</t>
  </si>
  <si>
    <t>408-1662: GOB. REG. CAJAMARCA - SALUD HUALGAYOC - BAMBAMARCA</t>
  </si>
  <si>
    <t>100-779: REGION CAJAMARCA-AGRICULTURA</t>
  </si>
  <si>
    <t>406-1539: GOB. REG. CAJAMARCA - HOSPITAL JOSE H. SOTO CADENILLAS- CHOTA</t>
  </si>
  <si>
    <t>200-780: REGION CAJAMARCA-TRANSPORTES</t>
  </si>
  <si>
    <t>409-1671: GOB. REG. CAJAMARCA - SALUD SANTA CRUZ</t>
  </si>
  <si>
    <t>004-778: REGION CAJAMARCA-JAEN</t>
  </si>
  <si>
    <t>002-776: REGION CAJAMARCA-CHOTA</t>
  </si>
  <si>
    <t>003-777: REGION CAJAMARCA-CUTERVO</t>
  </si>
  <si>
    <t>Fuente de Financiamiento</t>
  </si>
  <si>
    <t>1: RECURSOS ORDINARIOS</t>
  </si>
  <si>
    <t>4: DONACIONES Y TRANSFERENCIAS</t>
  </si>
  <si>
    <t>5: RECURSOS DETERMINADOS</t>
  </si>
  <si>
    <t>2: RECURSOS DIRECTAMENTE RECAUDADOS</t>
  </si>
  <si>
    <t>Función</t>
  </si>
  <si>
    <t>03: PLANEAMIENTO, GESTION Y RESERVA DE CONTINGENCIA</t>
  </si>
  <si>
    <t>05: ORDEN PUBLICO Y SEGURIDAD</t>
  </si>
  <si>
    <t>07: TRABAJO</t>
  </si>
  <si>
    <t>08: COMERCIO</t>
  </si>
  <si>
    <t>09: TURISMO</t>
  </si>
  <si>
    <t>10: AGROPECUARIA</t>
  </si>
  <si>
    <t>11: PESCA</t>
  </si>
  <si>
    <t>12: ENERGIA</t>
  </si>
  <si>
    <t>13: MINERIA</t>
  </si>
  <si>
    <t>14: INDUSTRIA</t>
  </si>
  <si>
    <t>15: TRANSPORTE</t>
  </si>
  <si>
    <t>16: COMUNICACIONES</t>
  </si>
  <si>
    <t>17: AMBIENTE</t>
  </si>
  <si>
    <t>18: SANEAMIENTO</t>
  </si>
  <si>
    <t>19: VIVIENDA Y DESARROLLO URBANO</t>
  </si>
  <si>
    <t>20: SALUD</t>
  </si>
  <si>
    <t>21: CULTURA Y DEPORTE</t>
  </si>
  <si>
    <t>22: EDUCACION</t>
  </si>
  <si>
    <t>23: PROTECCION SOCIAL</t>
  </si>
  <si>
    <t>24: PREVISION SOCIAL</t>
  </si>
  <si>
    <t>Genérica 26: ADQUISICION DE ACTIVOS NO FINANCIEROS</t>
  </si>
  <si>
    <t>005-1335: REGION CAJAMARCA - PROGRAMAS REGIONALES - PRO REGION</t>
  </si>
  <si>
    <t>Pliego 445: GOBIERNO REGIONAL CAJAMARCA</t>
  </si>
  <si>
    <t>3: RECURSOS POR OPERACIONES OFICIALES DE CREDITO</t>
  </si>
  <si>
    <t>EJECUCIÓN TOTAL POR FUENTES DE FINANCIAMIENTO</t>
  </si>
  <si>
    <t>410-1712: GOB. REG. DPTO. CAJAMARCA-SALUD CAJAMARCA- CAJAMARCA</t>
  </si>
  <si>
    <t>25: DEUDA PUBLICA</t>
  </si>
  <si>
    <t>Incluye: Sólo Proyectos</t>
  </si>
  <si>
    <t>Mes</t>
  </si>
  <si>
    <t>1: 'Enero</t>
  </si>
  <si>
    <t>2: 'Febrero</t>
  </si>
  <si>
    <t>3: 'Marzo</t>
  </si>
  <si>
    <t>4: 'Abril</t>
  </si>
  <si>
    <t>5: 'Mayo</t>
  </si>
  <si>
    <t>6: 'Junio</t>
  </si>
  <si>
    <t>7: 'Julio</t>
  </si>
  <si>
    <t>EJECUCIÓN MENSUAL DE GASTO</t>
  </si>
  <si>
    <t>Incluye: Sólo Actividades</t>
  </si>
  <si>
    <t>DESAGREGADOS - PRESUPUESTO TOTAL  POR UNIDAD EJECUTORA</t>
  </si>
  <si>
    <t>PRESUPUESTO DE ACTIVIDADES -  DESAGREGADO POR FUENTE DE FINANCIAMIENTO</t>
  </si>
  <si>
    <t>PRESUPUESTO DE ACTIVIDADES -  DESAGREGADO POR FUNCIÓN</t>
  </si>
  <si>
    <t>CATEGORÍA / GENÉRICA DE GASTO</t>
  </si>
  <si>
    <t xml:space="preserve"> EJECUCIÓN PRESUPUESTAL ENERO -DICIEMBRE 2019 </t>
  </si>
  <si>
    <t>PROYECTOS DE INVERSIÓN PÚBLICA Y OTRAS INVERSIONES - DESAGREGADO POR UNIDAD EJECUTORA</t>
  </si>
  <si>
    <t>PROYECTOS DE INVERSIÓN PÚBLICA Y OTRAS INVERSIONES - DESAGREGADO POR FUENTE DE FINANCIAMIENTO</t>
  </si>
  <si>
    <t>PROYECTOS DE INVERSIÓN PÚBLICA Y OTRAS INVERSIONES - DESAGREGADO POR FUNCIÓN</t>
  </si>
  <si>
    <t>8: 'Agosto</t>
  </si>
  <si>
    <t>9: 'Setiembre</t>
  </si>
  <si>
    <t>10: 'Octubre</t>
  </si>
  <si>
    <t>11: 'Noviembre</t>
  </si>
  <si>
    <t>12: 'Diciembre</t>
  </si>
  <si>
    <t>Saldo</t>
  </si>
  <si>
    <t>*Fuente de Información: SIAF Pliego/ Consulta Amigable Mef/02/01/2020</t>
  </si>
  <si>
    <t>Devengado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</si>
</sst>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[$-280A]dddd\,\ dd&quot; de &quot;mmmm&quot; de &quot;yyyy"/>
    <numFmt numFmtId="173" formatCode="[$-280A]hh:mm:ss\ AM/PM"/>
    <numFmt numFmtId="174" formatCode="0.0%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7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9"/>
      <name val="Calibri"/>
      <family val="2"/>
    </font>
    <font>
      <sz val="7.7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sz val="9"/>
      <color indexed="21"/>
      <name val="Calibri"/>
      <family val="2"/>
    </font>
    <font>
      <b/>
      <sz val="14"/>
      <color indexed="9"/>
      <name val="Calibri"/>
      <family val="2"/>
    </font>
    <font>
      <sz val="14"/>
      <color indexed="9"/>
      <name val="Arial"/>
      <family val="2"/>
    </font>
    <font>
      <b/>
      <sz val="16"/>
      <color indexed="9"/>
      <name val="Calibri"/>
      <family val="2"/>
    </font>
    <font>
      <b/>
      <sz val="18"/>
      <color indexed="8"/>
      <name val="Calibri"/>
      <family val="0"/>
    </font>
    <font>
      <b/>
      <sz val="8"/>
      <color indexed="8"/>
      <name val="Calibri"/>
      <family val="0"/>
    </font>
    <font>
      <b/>
      <sz val="12"/>
      <color indexed="56"/>
      <name val="Calibri"/>
      <family val="0"/>
    </font>
    <font>
      <b/>
      <u val="single"/>
      <sz val="16"/>
      <color indexed="30"/>
      <name val="Calibri"/>
      <family val="0"/>
    </font>
    <font>
      <b/>
      <sz val="16"/>
      <color indexed="8"/>
      <name val="Calibri"/>
      <family val="0"/>
    </font>
    <font>
      <b/>
      <sz val="9"/>
      <color indexed="8"/>
      <name val="Calibri"/>
      <family val="0"/>
    </font>
    <font>
      <b/>
      <u val="single"/>
      <sz val="18"/>
      <color indexed="10"/>
      <name val="Calibri"/>
      <family val="0"/>
    </font>
    <font>
      <b/>
      <sz val="7"/>
      <color indexed="8"/>
      <name val="Calibri"/>
      <family val="0"/>
    </font>
    <font>
      <b/>
      <u val="single"/>
      <sz val="18"/>
      <color indexed="30"/>
      <name val="Calibri"/>
      <family val="0"/>
    </font>
    <font>
      <b/>
      <u val="single"/>
      <sz val="16"/>
      <color indexed="62"/>
      <name val="Calibri"/>
      <family val="0"/>
    </font>
    <font>
      <sz val="12"/>
      <color indexed="8"/>
      <name val="Calibri"/>
      <family val="0"/>
    </font>
    <font>
      <b/>
      <u val="single"/>
      <sz val="18"/>
      <color indexed="21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7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</font>
    <font>
      <b/>
      <sz val="12"/>
      <color theme="0"/>
      <name val="Calibri"/>
      <family val="2"/>
    </font>
    <font>
      <sz val="7.7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b/>
      <sz val="10"/>
      <color theme="4" tint="-0.4999699890613556"/>
      <name val="Calibri"/>
      <family val="2"/>
    </font>
    <font>
      <sz val="9"/>
      <color rgb="FF0E6590"/>
      <name val="Calibri"/>
      <family val="2"/>
    </font>
    <font>
      <b/>
      <sz val="11"/>
      <color rgb="FFFFFFFF"/>
      <name val="Calibri"/>
      <family val="2"/>
    </font>
    <font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A6E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/>
      <top style="medium">
        <color rgb="FFDDDDDD"/>
      </top>
      <bottom style="medium">
        <color rgb="FFDDDDDD"/>
      </bottom>
    </border>
    <border>
      <left/>
      <right/>
      <top style="medium">
        <color rgb="FFDDDDDD"/>
      </top>
      <bottom style="medium">
        <color rgb="FFDDDDDD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/>
      <bottom style="medium">
        <color rgb="FFDDDDDD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>
        <color rgb="FFDDDDDD"/>
      </left>
      <right style="medium">
        <color rgb="FFDDDDDD"/>
      </right>
      <top>
        <color indexed="63"/>
      </top>
      <bottom>
        <color indexed="63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rgb="FFDDDDDD"/>
      </bottom>
    </border>
    <border>
      <left/>
      <right style="medium">
        <color rgb="FFDDDDDD"/>
      </right>
      <top/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>
        <color indexed="63"/>
      </bottom>
    </border>
    <border>
      <left style="medium">
        <color rgb="FFDDDDDD"/>
      </left>
      <right>
        <color indexed="63"/>
      </right>
      <top>
        <color indexed="63"/>
      </top>
      <bottom style="medium">
        <color rgb="FFDDDDDD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right" vertical="center"/>
    </xf>
    <xf numFmtId="0" fontId="61" fillId="33" borderId="10" xfId="0" applyFont="1" applyFill="1" applyBorder="1" applyAlignment="1">
      <alignment/>
    </xf>
    <xf numFmtId="0" fontId="62" fillId="33" borderId="0" xfId="0" applyFont="1" applyFill="1" applyAlignment="1">
      <alignment vertical="center"/>
    </xf>
    <xf numFmtId="0" fontId="20" fillId="34" borderId="11" xfId="0" applyFont="1" applyFill="1" applyBorder="1" applyAlignment="1">
      <alignment horizontal="center" vertical="center" wrapText="1"/>
    </xf>
    <xf numFmtId="3" fontId="20" fillId="34" borderId="11" xfId="0" applyNumberFormat="1" applyFont="1" applyFill="1" applyBorder="1" applyAlignment="1">
      <alignment horizontal="right" vertical="center"/>
    </xf>
    <xf numFmtId="0" fontId="63" fillId="34" borderId="12" xfId="19" applyFont="1" applyFill="1" applyBorder="1" applyAlignment="1">
      <alignment vertical="center" wrapText="1"/>
    </xf>
    <xf numFmtId="3" fontId="63" fillId="34" borderId="13" xfId="19" applyNumberFormat="1" applyFont="1" applyFill="1" applyBorder="1" applyAlignment="1">
      <alignment horizontal="right" vertical="center"/>
    </xf>
    <xf numFmtId="0" fontId="61" fillId="33" borderId="0" xfId="0" applyFont="1" applyFill="1" applyBorder="1" applyAlignment="1">
      <alignment/>
    </xf>
    <xf numFmtId="0" fontId="61" fillId="33" borderId="0" xfId="0" applyFont="1" applyFill="1" applyBorder="1" applyAlignment="1">
      <alignment vertical="center"/>
    </xf>
    <xf numFmtId="0" fontId="63" fillId="34" borderId="14" xfId="19" applyFont="1" applyFill="1" applyBorder="1" applyAlignment="1">
      <alignment vertical="center" wrapText="1"/>
    </xf>
    <xf numFmtId="3" fontId="63" fillId="34" borderId="15" xfId="19" applyNumberFormat="1" applyFont="1" applyFill="1" applyBorder="1" applyAlignment="1">
      <alignment horizontal="right" vertical="center"/>
    </xf>
    <xf numFmtId="0" fontId="64" fillId="33" borderId="10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left" vertical="center" wrapText="1" indent="3" readingOrder="1"/>
    </xf>
    <xf numFmtId="3" fontId="65" fillId="34" borderId="11" xfId="0" applyNumberFormat="1" applyFont="1" applyFill="1" applyBorder="1" applyAlignment="1">
      <alignment horizontal="right" vertical="center" wrapText="1" readingOrder="1"/>
    </xf>
    <xf numFmtId="3" fontId="62" fillId="34" borderId="11" xfId="0" applyNumberFormat="1" applyFont="1" applyFill="1" applyBorder="1" applyAlignment="1">
      <alignment horizontal="right" vertical="center" wrapText="1"/>
    </xf>
    <xf numFmtId="0" fontId="62" fillId="34" borderId="11" xfId="0" applyFont="1" applyFill="1" applyBorder="1" applyAlignment="1">
      <alignment horizontal="right" vertical="center" wrapText="1"/>
    </xf>
    <xf numFmtId="0" fontId="65" fillId="34" borderId="0" xfId="0" applyFont="1" applyFill="1" applyBorder="1" applyAlignment="1">
      <alignment horizontal="left" vertical="center" wrapText="1" indent="3" readingOrder="1"/>
    </xf>
    <xf numFmtId="0" fontId="62" fillId="34" borderId="0" xfId="0" applyFont="1" applyFill="1" applyBorder="1" applyAlignment="1">
      <alignment horizontal="right" vertical="center" wrapText="1"/>
    </xf>
    <xf numFmtId="3" fontId="62" fillId="34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vertical="center" wrapText="1"/>
    </xf>
    <xf numFmtId="0" fontId="48" fillId="35" borderId="16" xfId="0" applyFont="1" applyFill="1" applyBorder="1" applyAlignment="1">
      <alignment horizontal="left" vertical="center" indent="2"/>
    </xf>
    <xf numFmtId="3" fontId="48" fillId="35" borderId="16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left" indent="6"/>
    </xf>
    <xf numFmtId="0" fontId="67" fillId="33" borderId="0" xfId="0" applyFont="1" applyFill="1" applyAlignment="1">
      <alignment horizontal="right" vertical="center"/>
    </xf>
    <xf numFmtId="0" fontId="62" fillId="33" borderId="16" xfId="0" applyFont="1" applyFill="1" applyBorder="1" applyAlignment="1">
      <alignment horizontal="left" indent="6"/>
    </xf>
    <xf numFmtId="3" fontId="62" fillId="33" borderId="16" xfId="0" applyNumberFormat="1" applyFont="1" applyFill="1" applyBorder="1" applyAlignment="1">
      <alignment horizontal="right" vertical="center" wrapText="1"/>
    </xf>
    <xf numFmtId="3" fontId="62" fillId="33" borderId="16" xfId="0" applyNumberFormat="1" applyFont="1" applyFill="1" applyBorder="1" applyAlignment="1">
      <alignment horizontal="right" vertical="center"/>
    </xf>
    <xf numFmtId="3" fontId="62" fillId="33" borderId="0" xfId="0" applyNumberFormat="1" applyFont="1" applyFill="1" applyAlignment="1">
      <alignment vertical="center"/>
    </xf>
    <xf numFmtId="0" fontId="62" fillId="33" borderId="17" xfId="0" applyFont="1" applyFill="1" applyBorder="1" applyAlignment="1">
      <alignment horizontal="left" indent="6"/>
    </xf>
    <xf numFmtId="3" fontId="62" fillId="33" borderId="18" xfId="0" applyNumberFormat="1" applyFont="1" applyFill="1" applyBorder="1" applyAlignment="1">
      <alignment horizontal="right" vertical="center" wrapText="1"/>
    </xf>
    <xf numFmtId="0" fontId="62" fillId="33" borderId="16" xfId="0" applyFont="1" applyFill="1" applyBorder="1" applyAlignment="1">
      <alignment horizontal="right" vertical="center" wrapText="1"/>
    </xf>
    <xf numFmtId="0" fontId="67" fillId="33" borderId="0" xfId="0" applyFont="1" applyFill="1" applyAlignment="1">
      <alignment/>
    </xf>
    <xf numFmtId="3" fontId="0" fillId="33" borderId="16" xfId="0" applyNumberFormat="1" applyFont="1" applyFill="1" applyBorder="1" applyAlignment="1">
      <alignment horizontal="right" vertical="center"/>
    </xf>
    <xf numFmtId="3" fontId="0" fillId="33" borderId="16" xfId="0" applyNumberFormat="1" applyFont="1" applyFill="1" applyBorder="1" applyAlignment="1">
      <alignment horizontal="right" vertical="center" wrapText="1"/>
    </xf>
    <xf numFmtId="0" fontId="62" fillId="0" borderId="17" xfId="0" applyFont="1" applyFill="1" applyBorder="1" applyAlignment="1">
      <alignment horizontal="left" indent="6"/>
    </xf>
    <xf numFmtId="3" fontId="0" fillId="0" borderId="18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62" fillId="33" borderId="16" xfId="0" applyFont="1" applyFill="1" applyBorder="1" applyAlignment="1">
      <alignment horizontal="left" vertical="center" indent="6"/>
    </xf>
    <xf numFmtId="0" fontId="62" fillId="33" borderId="16" xfId="0" applyFont="1" applyFill="1" applyBorder="1" applyAlignment="1">
      <alignment horizontal="right" vertical="center"/>
    </xf>
    <xf numFmtId="0" fontId="62" fillId="33" borderId="0" xfId="0" applyFont="1" applyFill="1" applyAlignment="1">
      <alignment horizontal="left" indent="6"/>
    </xf>
    <xf numFmtId="0" fontId="62" fillId="33" borderId="0" xfId="0" applyFont="1" applyFill="1" applyAlignment="1">
      <alignment horizontal="right" vertical="center"/>
    </xf>
    <xf numFmtId="0" fontId="62" fillId="33" borderId="0" xfId="0" applyFont="1" applyFill="1" applyAlignment="1">
      <alignment/>
    </xf>
    <xf numFmtId="0" fontId="68" fillId="33" borderId="16" xfId="0" applyFont="1" applyFill="1" applyBorder="1" applyAlignment="1">
      <alignment horizontal="left" vertical="center" indent="6"/>
    </xf>
    <xf numFmtId="3" fontId="68" fillId="33" borderId="16" xfId="0" applyNumberFormat="1" applyFont="1" applyFill="1" applyBorder="1" applyAlignment="1">
      <alignment horizontal="right" vertical="center"/>
    </xf>
    <xf numFmtId="0" fontId="68" fillId="33" borderId="16" xfId="0" applyFont="1" applyFill="1" applyBorder="1" applyAlignment="1">
      <alignment horizontal="right" vertical="center"/>
    </xf>
    <xf numFmtId="0" fontId="61" fillId="33" borderId="0" xfId="0" applyFont="1" applyFill="1" applyAlignment="1">
      <alignment vertical="center"/>
    </xf>
    <xf numFmtId="0" fontId="68" fillId="33" borderId="17" xfId="0" applyFont="1" applyFill="1" applyBorder="1" applyAlignment="1">
      <alignment horizontal="left" vertical="center" indent="6"/>
    </xf>
    <xf numFmtId="0" fontId="68" fillId="33" borderId="18" xfId="0" applyFont="1" applyFill="1" applyBorder="1" applyAlignment="1">
      <alignment horizontal="right" vertical="center"/>
    </xf>
    <xf numFmtId="3" fontId="68" fillId="33" borderId="18" xfId="0" applyNumberFormat="1" applyFont="1" applyFill="1" applyBorder="1" applyAlignment="1">
      <alignment horizontal="right" vertical="center"/>
    </xf>
    <xf numFmtId="3" fontId="69" fillId="33" borderId="16" xfId="0" applyNumberFormat="1" applyFont="1" applyFill="1" applyBorder="1" applyAlignment="1">
      <alignment horizontal="right" wrapText="1"/>
    </xf>
    <xf numFmtId="9" fontId="48" fillId="35" borderId="16" xfId="0" applyNumberFormat="1" applyFont="1" applyFill="1" applyBorder="1" applyAlignment="1">
      <alignment horizontal="center" vertical="center"/>
    </xf>
    <xf numFmtId="9" fontId="0" fillId="33" borderId="16" xfId="0" applyNumberFormat="1" applyFont="1" applyFill="1" applyBorder="1" applyAlignment="1">
      <alignment horizontal="center" vertical="center"/>
    </xf>
    <xf numFmtId="9" fontId="68" fillId="33" borderId="16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9" fontId="20" fillId="34" borderId="11" xfId="0" applyNumberFormat="1" applyFont="1" applyFill="1" applyBorder="1" applyAlignment="1">
      <alignment horizontal="center" vertical="center"/>
    </xf>
    <xf numFmtId="9" fontId="63" fillId="34" borderId="19" xfId="19" applyNumberFormat="1" applyFont="1" applyFill="1" applyBorder="1" applyAlignment="1">
      <alignment horizontal="center" vertical="center"/>
    </xf>
    <xf numFmtId="9" fontId="63" fillId="34" borderId="20" xfId="19" applyNumberFormat="1" applyFont="1" applyFill="1" applyBorder="1" applyAlignment="1">
      <alignment horizontal="center" vertical="center"/>
    </xf>
    <xf numFmtId="9" fontId="65" fillId="34" borderId="11" xfId="0" applyNumberFormat="1" applyFont="1" applyFill="1" applyBorder="1" applyAlignment="1">
      <alignment horizontal="center" vertical="center" wrapText="1"/>
    </xf>
    <xf numFmtId="9" fontId="65" fillId="34" borderId="0" xfId="0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/>
    </xf>
    <xf numFmtId="9" fontId="62" fillId="33" borderId="16" xfId="0" applyNumberFormat="1" applyFont="1" applyFill="1" applyBorder="1" applyAlignment="1">
      <alignment horizontal="center" vertical="center" wrapText="1"/>
    </xf>
    <xf numFmtId="9" fontId="62" fillId="33" borderId="21" xfId="0" applyNumberFormat="1" applyFont="1" applyFill="1" applyBorder="1" applyAlignment="1">
      <alignment horizontal="center" vertical="center" wrapText="1"/>
    </xf>
    <xf numFmtId="9" fontId="62" fillId="33" borderId="1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70" fillId="36" borderId="22" xfId="0" applyFont="1" applyFill="1" applyBorder="1" applyAlignment="1">
      <alignment horizontal="left" vertical="center" indent="6"/>
    </xf>
    <xf numFmtId="3" fontId="70" fillId="36" borderId="22" xfId="0" applyNumberFormat="1" applyFont="1" applyFill="1" applyBorder="1" applyAlignment="1">
      <alignment horizontal="right" vertical="center"/>
    </xf>
    <xf numFmtId="9" fontId="70" fillId="36" borderId="22" xfId="0" applyNumberFormat="1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 horizontal="center" vertical="center" wrapText="1" readingOrder="1"/>
    </xf>
    <xf numFmtId="0" fontId="48" fillId="36" borderId="23" xfId="0" applyFont="1" applyFill="1" applyBorder="1" applyAlignment="1">
      <alignment horizontal="center" vertical="center" wrapText="1"/>
    </xf>
    <xf numFmtId="0" fontId="70" fillId="36" borderId="24" xfId="0" applyFont="1" applyFill="1" applyBorder="1" applyAlignment="1">
      <alignment horizontal="left" vertical="center" wrapText="1"/>
    </xf>
    <xf numFmtId="3" fontId="70" fillId="36" borderId="24" xfId="0" applyNumberFormat="1" applyFont="1" applyFill="1" applyBorder="1" applyAlignment="1">
      <alignment horizontal="right" vertical="center"/>
    </xf>
    <xf numFmtId="9" fontId="70" fillId="36" borderId="24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indent="6"/>
    </xf>
    <xf numFmtId="0" fontId="0" fillId="33" borderId="0" xfId="0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3" fontId="63" fillId="33" borderId="16" xfId="0" applyNumberFormat="1" applyFont="1" applyFill="1" applyBorder="1" applyAlignment="1">
      <alignment horizontal="center" vertical="center"/>
    </xf>
    <xf numFmtId="3" fontId="62" fillId="33" borderId="16" xfId="0" applyNumberFormat="1" applyFont="1" applyFill="1" applyBorder="1" applyAlignment="1">
      <alignment horizontal="center"/>
    </xf>
    <xf numFmtId="3" fontId="62" fillId="33" borderId="16" xfId="0" applyNumberFormat="1" applyFont="1" applyFill="1" applyBorder="1" applyAlignment="1">
      <alignment horizontal="center" wrapText="1"/>
    </xf>
    <xf numFmtId="0" fontId="71" fillId="33" borderId="0" xfId="0" applyFont="1" applyFill="1" applyAlignment="1">
      <alignment vertical="center"/>
    </xf>
    <xf numFmtId="0" fontId="72" fillId="33" borderId="0" xfId="0" applyFont="1" applyFill="1" applyAlignment="1">
      <alignment/>
    </xf>
    <xf numFmtId="0" fontId="73" fillId="35" borderId="25" xfId="0" applyFont="1" applyFill="1" applyBorder="1" applyAlignment="1">
      <alignment horizontal="center" vertical="center"/>
    </xf>
    <xf numFmtId="0" fontId="73" fillId="35" borderId="22" xfId="0" applyFont="1" applyFill="1" applyBorder="1" applyAlignment="1">
      <alignment horizontal="center" vertical="center"/>
    </xf>
    <xf numFmtId="0" fontId="74" fillId="27" borderId="0" xfId="0" applyFont="1" applyFill="1" applyAlignment="1">
      <alignment/>
    </xf>
    <xf numFmtId="0" fontId="74" fillId="27" borderId="0" xfId="0" applyFont="1" applyFill="1" applyAlignment="1">
      <alignment horizontal="right" vertical="center"/>
    </xf>
    <xf numFmtId="0" fontId="74" fillId="27" borderId="0" xfId="0" applyFont="1" applyFill="1" applyAlignment="1">
      <alignment horizontal="center" vertical="center"/>
    </xf>
    <xf numFmtId="0" fontId="60" fillId="37" borderId="11" xfId="19" applyFont="1" applyFill="1" applyBorder="1" applyAlignment="1">
      <alignment horizontal="center" vertical="center"/>
    </xf>
    <xf numFmtId="10" fontId="60" fillId="37" borderId="11" xfId="19" applyNumberFormat="1" applyFont="1" applyFill="1" applyBorder="1" applyAlignment="1">
      <alignment horizontal="center" vertical="center"/>
    </xf>
    <xf numFmtId="3" fontId="60" fillId="37" borderId="11" xfId="19" applyNumberFormat="1" applyFont="1" applyFill="1" applyBorder="1" applyAlignment="1">
      <alignment horizontal="right" vertical="center"/>
    </xf>
    <xf numFmtId="9" fontId="60" fillId="37" borderId="11" xfId="19" applyNumberFormat="1" applyFont="1" applyFill="1" applyBorder="1" applyAlignment="1">
      <alignment horizontal="center" vertical="center"/>
    </xf>
    <xf numFmtId="0" fontId="62" fillId="37" borderId="26" xfId="19" applyFont="1" applyFill="1" applyBorder="1" applyAlignment="1">
      <alignment horizontal="left" vertical="center" wrapText="1" indent="1" readingOrder="1"/>
    </xf>
    <xf numFmtId="3" fontId="62" fillId="37" borderId="11" xfId="19" applyNumberFormat="1" applyFont="1" applyFill="1" applyBorder="1" applyAlignment="1">
      <alignment horizontal="right" vertical="center" wrapText="1" readingOrder="1"/>
    </xf>
    <xf numFmtId="9" fontId="62" fillId="37" borderId="11" xfId="19" applyNumberFormat="1" applyFont="1" applyFill="1" applyBorder="1" applyAlignment="1">
      <alignment horizontal="center" vertical="center" wrapText="1"/>
    </xf>
    <xf numFmtId="0" fontId="62" fillId="37" borderId="26" xfId="19" applyFont="1" applyFill="1" applyBorder="1" applyAlignment="1">
      <alignment horizontal="left" vertical="center" wrapText="1" indent="1"/>
    </xf>
    <xf numFmtId="3" fontId="62" fillId="37" borderId="11" xfId="19" applyNumberFormat="1" applyFont="1" applyFill="1" applyBorder="1" applyAlignment="1">
      <alignment horizontal="right" vertical="center"/>
    </xf>
    <xf numFmtId="9" fontId="62" fillId="37" borderId="11" xfId="19" applyNumberFormat="1" applyFont="1" applyFill="1" applyBorder="1" applyAlignment="1">
      <alignment horizontal="center" vertical="center"/>
    </xf>
    <xf numFmtId="0" fontId="63" fillId="12" borderId="11" xfId="19" applyFont="1" applyFill="1" applyBorder="1" applyAlignment="1">
      <alignment horizontal="left" vertical="center" wrapText="1" indent="2" readingOrder="1"/>
    </xf>
    <xf numFmtId="3" fontId="63" fillId="12" borderId="11" xfId="19" applyNumberFormat="1" applyFont="1" applyFill="1" applyBorder="1" applyAlignment="1">
      <alignment horizontal="right" vertical="center" wrapText="1" readingOrder="1"/>
    </xf>
    <xf numFmtId="9" fontId="63" fillId="12" borderId="11" xfId="19" applyNumberFormat="1" applyFont="1" applyFill="1" applyBorder="1" applyAlignment="1">
      <alignment horizontal="center" vertical="center" wrapText="1"/>
    </xf>
    <xf numFmtId="3" fontId="63" fillId="12" borderId="11" xfId="19" applyNumberFormat="1" applyFont="1" applyFill="1" applyBorder="1" applyAlignment="1">
      <alignment horizontal="right" vertical="center" wrapText="1"/>
    </xf>
    <xf numFmtId="0" fontId="48" fillId="38" borderId="11" xfId="0" applyFont="1" applyFill="1" applyBorder="1" applyAlignment="1">
      <alignment horizontal="center" vertical="center" wrapText="1" readingOrder="1"/>
    </xf>
    <xf numFmtId="0" fontId="48" fillId="38" borderId="11" xfId="0" applyFont="1" applyFill="1" applyBorder="1" applyAlignment="1">
      <alignment horizontal="center" vertical="center" wrapText="1"/>
    </xf>
    <xf numFmtId="0" fontId="62" fillId="37" borderId="24" xfId="19" applyFont="1" applyFill="1" applyBorder="1" applyAlignment="1">
      <alignment horizontal="left" vertical="center" wrapText="1" indent="1"/>
    </xf>
    <xf numFmtId="3" fontId="62" fillId="37" borderId="24" xfId="19" applyNumberFormat="1" applyFont="1" applyFill="1" applyBorder="1" applyAlignment="1">
      <alignment horizontal="right" vertical="center"/>
    </xf>
    <xf numFmtId="3" fontId="62" fillId="37" borderId="24" xfId="19" applyNumberFormat="1" applyFont="1" applyFill="1" applyBorder="1" applyAlignment="1">
      <alignment horizontal="right" vertical="center" wrapText="1"/>
    </xf>
    <xf numFmtId="0" fontId="62" fillId="37" borderId="24" xfId="19" applyFont="1" applyFill="1" applyBorder="1" applyAlignment="1">
      <alignment horizontal="right" vertical="center" wrapText="1"/>
    </xf>
    <xf numFmtId="0" fontId="73" fillId="39" borderId="25" xfId="0" applyFont="1" applyFill="1" applyBorder="1" applyAlignment="1">
      <alignment horizontal="center" vertical="center"/>
    </xf>
    <xf numFmtId="0" fontId="73" fillId="39" borderId="22" xfId="0" applyFont="1" applyFill="1" applyBorder="1" applyAlignment="1">
      <alignment horizontal="center" vertical="center"/>
    </xf>
    <xf numFmtId="0" fontId="48" fillId="38" borderId="24" xfId="0" applyFont="1" applyFill="1" applyBorder="1" applyAlignment="1">
      <alignment horizontal="center" vertical="center"/>
    </xf>
    <xf numFmtId="0" fontId="70" fillId="36" borderId="25" xfId="0" applyFont="1" applyFill="1" applyBorder="1" applyAlignment="1">
      <alignment horizontal="center" vertical="center"/>
    </xf>
    <xf numFmtId="0" fontId="70" fillId="36" borderId="22" xfId="0" applyFont="1" applyFill="1" applyBorder="1" applyAlignment="1">
      <alignment horizontal="center" vertical="center"/>
    </xf>
    <xf numFmtId="0" fontId="70" fillId="40" borderId="25" xfId="0" applyFont="1" applyFill="1" applyBorder="1" applyAlignment="1">
      <alignment horizontal="center" vertical="center"/>
    </xf>
    <xf numFmtId="0" fontId="70" fillId="40" borderId="22" xfId="0" applyFont="1" applyFill="1" applyBorder="1" applyAlignment="1">
      <alignment horizontal="center" vertical="center"/>
    </xf>
    <xf numFmtId="0" fontId="73" fillId="35" borderId="25" xfId="0" applyFont="1" applyFill="1" applyBorder="1" applyAlignment="1">
      <alignment horizontal="center" vertical="center"/>
    </xf>
    <xf numFmtId="0" fontId="73" fillId="35" borderId="22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0" fontId="73" fillId="0" borderId="27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5" fillId="27" borderId="28" xfId="0" applyFont="1" applyFill="1" applyBorder="1" applyAlignment="1">
      <alignment horizontal="center" vertical="center"/>
    </xf>
    <xf numFmtId="0" fontId="75" fillId="27" borderId="29" xfId="0" applyFont="1" applyFill="1" applyBorder="1" applyAlignment="1">
      <alignment horizontal="center" vertical="center"/>
    </xf>
    <xf numFmtId="0" fontId="75" fillId="27" borderId="30" xfId="0" applyFont="1" applyFill="1" applyBorder="1" applyAlignment="1">
      <alignment horizontal="center" vertical="center"/>
    </xf>
    <xf numFmtId="0" fontId="75" fillId="36" borderId="11" xfId="39" applyFont="1" applyFill="1" applyBorder="1" applyAlignment="1">
      <alignment horizontal="center" vertical="center"/>
    </xf>
    <xf numFmtId="0" fontId="60" fillId="37" borderId="23" xfId="19" applyFont="1" applyFill="1" applyBorder="1" applyAlignment="1">
      <alignment horizontal="left" vertical="center" wrapText="1"/>
    </xf>
    <xf numFmtId="0" fontId="60" fillId="37" borderId="31" xfId="19" applyFont="1" applyFill="1" applyBorder="1" applyAlignment="1">
      <alignment horizontal="left" vertical="center" wrapText="1"/>
    </xf>
    <xf numFmtId="0" fontId="48" fillId="38" borderId="24" xfId="0" applyFont="1" applyFill="1" applyBorder="1" applyAlignment="1">
      <alignment horizontal="center" vertical="center" wrapText="1"/>
    </xf>
    <xf numFmtId="0" fontId="76" fillId="36" borderId="26" xfId="0" applyFont="1" applyFill="1" applyBorder="1" applyAlignment="1">
      <alignment horizontal="center" vertical="center" wrapText="1"/>
    </xf>
    <xf numFmtId="0" fontId="76" fillId="36" borderId="32" xfId="0" applyFont="1" applyFill="1" applyBorder="1" applyAlignment="1">
      <alignment horizontal="center" vertical="center" wrapText="1"/>
    </xf>
    <xf numFmtId="0" fontId="76" fillId="36" borderId="33" xfId="0" applyFont="1" applyFill="1" applyBorder="1" applyAlignment="1">
      <alignment horizontal="center" vertical="center" wrapText="1"/>
    </xf>
    <xf numFmtId="0" fontId="66" fillId="38" borderId="34" xfId="0" applyFont="1" applyFill="1" applyBorder="1" applyAlignment="1">
      <alignment horizontal="center" vertical="center" wrapText="1"/>
    </xf>
    <xf numFmtId="0" fontId="66" fillId="38" borderId="35" xfId="0" applyFont="1" applyFill="1" applyBorder="1" applyAlignment="1">
      <alignment horizontal="center" vertical="center" wrapText="1"/>
    </xf>
    <xf numFmtId="0" fontId="73" fillId="39" borderId="25" xfId="0" applyFont="1" applyFill="1" applyBorder="1" applyAlignment="1">
      <alignment horizontal="center" vertical="center" wrapText="1"/>
    </xf>
    <xf numFmtId="0" fontId="73" fillId="39" borderId="22" xfId="0" applyFont="1" applyFill="1" applyBorder="1" applyAlignment="1">
      <alignment horizontal="center" vertical="center" wrapText="1"/>
    </xf>
    <xf numFmtId="0" fontId="73" fillId="39" borderId="25" xfId="0" applyFont="1" applyFill="1" applyBorder="1" applyAlignment="1">
      <alignment horizontal="center" vertical="center"/>
    </xf>
    <xf numFmtId="0" fontId="73" fillId="39" borderId="22" xfId="0" applyFont="1" applyFill="1" applyBorder="1" applyAlignment="1">
      <alignment horizontal="center" vertical="center"/>
    </xf>
    <xf numFmtId="0" fontId="66" fillId="38" borderId="18" xfId="0" applyFont="1" applyFill="1" applyBorder="1" applyAlignment="1">
      <alignment horizontal="center" vertical="center" wrapText="1"/>
    </xf>
    <xf numFmtId="0" fontId="66" fillId="38" borderId="21" xfId="0" applyFont="1" applyFill="1" applyBorder="1" applyAlignment="1">
      <alignment horizontal="center" vertical="center" wrapText="1"/>
    </xf>
    <xf numFmtId="0" fontId="70" fillId="36" borderId="25" xfId="0" applyFont="1" applyFill="1" applyBorder="1" applyAlignment="1">
      <alignment horizontal="center" vertical="center" wrapText="1"/>
    </xf>
    <xf numFmtId="0" fontId="70" fillId="36" borderId="22" xfId="0" applyFont="1" applyFill="1" applyBorder="1" applyAlignment="1">
      <alignment horizontal="center" vertical="center" wrapText="1"/>
    </xf>
    <xf numFmtId="9" fontId="70" fillId="36" borderId="25" xfId="0" applyNumberFormat="1" applyFont="1" applyFill="1" applyBorder="1" applyAlignment="1">
      <alignment horizontal="center" vertical="center" wrapText="1"/>
    </xf>
    <xf numFmtId="9" fontId="70" fillId="36" borderId="22" xfId="0" applyNumberFormat="1" applyFont="1" applyFill="1" applyBorder="1" applyAlignment="1">
      <alignment horizontal="center" vertical="center" wrapText="1"/>
    </xf>
    <xf numFmtId="0" fontId="70" fillId="40" borderId="25" xfId="0" applyFont="1" applyFill="1" applyBorder="1" applyAlignment="1">
      <alignment horizontal="center" vertical="center" wrapText="1"/>
    </xf>
    <xf numFmtId="0" fontId="70" fillId="40" borderId="22" xfId="0" applyFont="1" applyFill="1" applyBorder="1" applyAlignment="1">
      <alignment horizontal="center" vertical="center" wrapText="1"/>
    </xf>
    <xf numFmtId="9" fontId="70" fillId="40" borderId="25" xfId="0" applyNumberFormat="1" applyFont="1" applyFill="1" applyBorder="1" applyAlignment="1">
      <alignment horizontal="center" vertical="center" wrapText="1"/>
    </xf>
    <xf numFmtId="9" fontId="70" fillId="40" borderId="22" xfId="0" applyNumberFormat="1" applyFont="1" applyFill="1" applyBorder="1" applyAlignment="1">
      <alignment horizontal="center" vertical="center" wrapText="1"/>
    </xf>
    <xf numFmtId="0" fontId="73" fillId="35" borderId="25" xfId="0" applyFont="1" applyFill="1" applyBorder="1" applyAlignment="1">
      <alignment horizontal="left" vertical="center" indent="6"/>
    </xf>
    <xf numFmtId="0" fontId="73" fillId="35" borderId="22" xfId="0" applyFont="1" applyFill="1" applyBorder="1" applyAlignment="1">
      <alignment horizontal="left" vertical="center" indent="6"/>
    </xf>
    <xf numFmtId="10" fontId="73" fillId="35" borderId="25" xfId="0" applyNumberFormat="1" applyFont="1" applyFill="1" applyBorder="1" applyAlignment="1">
      <alignment horizontal="center" vertical="center"/>
    </xf>
    <xf numFmtId="10" fontId="73" fillId="35" borderId="22" xfId="0" applyNumberFormat="1" applyFont="1" applyFill="1" applyBorder="1" applyAlignment="1">
      <alignment horizontal="center" vertical="center"/>
    </xf>
    <xf numFmtId="0" fontId="66" fillId="38" borderId="18" xfId="0" applyFont="1" applyFill="1" applyBorder="1" applyAlignment="1">
      <alignment horizontal="left" vertical="center" wrapText="1" indent="2"/>
    </xf>
    <xf numFmtId="0" fontId="73" fillId="41" borderId="25" xfId="0" applyFont="1" applyFill="1" applyBorder="1" applyAlignment="1">
      <alignment horizontal="center" vertical="center" wrapText="1"/>
    </xf>
    <xf numFmtId="0" fontId="73" fillId="41" borderId="22" xfId="0" applyFont="1" applyFill="1" applyBorder="1" applyAlignment="1">
      <alignment horizontal="center" vertical="center" wrapText="1"/>
    </xf>
    <xf numFmtId="0" fontId="73" fillId="41" borderId="25" xfId="0" applyFont="1" applyFill="1" applyBorder="1" applyAlignment="1">
      <alignment horizontal="center" vertical="center"/>
    </xf>
    <xf numFmtId="0" fontId="73" fillId="41" borderId="22" xfId="0" applyFont="1" applyFill="1" applyBorder="1" applyAlignment="1">
      <alignment horizontal="center" vertical="center"/>
    </xf>
    <xf numFmtId="0" fontId="73" fillId="41" borderId="36" xfId="0" applyFont="1" applyFill="1" applyBorder="1" applyAlignment="1">
      <alignment horizontal="center" vertical="center"/>
    </xf>
    <xf numFmtId="0" fontId="73" fillId="41" borderId="37" xfId="0" applyFont="1" applyFill="1" applyBorder="1" applyAlignment="1">
      <alignment horizontal="center" vertical="center"/>
    </xf>
    <xf numFmtId="0" fontId="66" fillId="41" borderId="17" xfId="0" applyFont="1" applyFill="1" applyBorder="1" applyAlignment="1">
      <alignment horizontal="center" vertical="center" wrapText="1"/>
    </xf>
    <xf numFmtId="0" fontId="66" fillId="41" borderId="18" xfId="0" applyFont="1" applyFill="1" applyBorder="1" applyAlignment="1">
      <alignment horizontal="center" vertical="center" wrapText="1"/>
    </xf>
    <xf numFmtId="0" fontId="66" fillId="41" borderId="21" xfId="0" applyFont="1" applyFill="1" applyBorder="1" applyAlignment="1">
      <alignment horizontal="center" vertical="center" wrapText="1"/>
    </xf>
    <xf numFmtId="0" fontId="48" fillId="36" borderId="17" xfId="0" applyFont="1" applyFill="1" applyBorder="1" applyAlignment="1">
      <alignment horizontal="center" vertical="center"/>
    </xf>
    <xf numFmtId="0" fontId="48" fillId="36" borderId="18" xfId="0" applyFont="1" applyFill="1" applyBorder="1" applyAlignment="1">
      <alignment horizontal="center" vertical="center"/>
    </xf>
    <xf numFmtId="0" fontId="48" fillId="36" borderId="21" xfId="0" applyFont="1" applyFill="1" applyBorder="1" applyAlignment="1">
      <alignment horizontal="center" vertical="center"/>
    </xf>
    <xf numFmtId="0" fontId="48" fillId="38" borderId="17" xfId="0" applyFont="1" applyFill="1" applyBorder="1" applyAlignment="1">
      <alignment horizontal="center" vertical="center"/>
    </xf>
    <xf numFmtId="0" fontId="48" fillId="38" borderId="18" xfId="0" applyFont="1" applyFill="1" applyBorder="1" applyAlignment="1">
      <alignment horizontal="center" vertical="center"/>
    </xf>
    <xf numFmtId="0" fontId="48" fillId="38" borderId="21" xfId="0" applyFont="1" applyFill="1" applyBorder="1" applyAlignment="1">
      <alignment horizontal="center" vertical="center"/>
    </xf>
    <xf numFmtId="0" fontId="70" fillId="36" borderId="17" xfId="0" applyFont="1" applyFill="1" applyBorder="1" applyAlignment="1">
      <alignment horizontal="center" vertical="center" wrapText="1"/>
    </xf>
    <xf numFmtId="0" fontId="70" fillId="36" borderId="18" xfId="0" applyFont="1" applyFill="1" applyBorder="1" applyAlignment="1">
      <alignment horizontal="center" vertical="center" wrapText="1"/>
    </xf>
    <xf numFmtId="0" fontId="70" fillId="36" borderId="21" xfId="0" applyFont="1" applyFill="1" applyBorder="1" applyAlignment="1">
      <alignment horizontal="center" vertical="center" wrapText="1"/>
    </xf>
    <xf numFmtId="0" fontId="73" fillId="42" borderId="25" xfId="0" applyFont="1" applyFill="1" applyBorder="1" applyAlignment="1">
      <alignment horizontal="center" vertical="center" wrapText="1"/>
    </xf>
    <xf numFmtId="0" fontId="73" fillId="42" borderId="22" xfId="0" applyFont="1" applyFill="1" applyBorder="1" applyAlignment="1">
      <alignment horizontal="center" vertical="center" wrapText="1"/>
    </xf>
    <xf numFmtId="0" fontId="73" fillId="42" borderId="25" xfId="0" applyFont="1" applyFill="1" applyBorder="1" applyAlignment="1">
      <alignment horizontal="center" vertical="center"/>
    </xf>
    <xf numFmtId="0" fontId="73" fillId="42" borderId="22" xfId="0" applyFont="1" applyFill="1" applyBorder="1" applyAlignment="1">
      <alignment horizontal="center" vertical="center"/>
    </xf>
    <xf numFmtId="0" fontId="73" fillId="42" borderId="36" xfId="0" applyFont="1" applyFill="1" applyBorder="1" applyAlignment="1">
      <alignment horizontal="center" vertical="center"/>
    </xf>
    <xf numFmtId="0" fontId="73" fillId="42" borderId="3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 TRIMESTRE DE EJECUCIÓN 2019 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1565"/>
          <c:w val="0.831"/>
          <c:h val="0.764"/>
        </c:manualLayout>
      </c:layout>
      <c:pie3DChart>
        <c:varyColors val="1"/>
        <c:ser>
          <c:idx val="0"/>
          <c:order val="0"/>
          <c:tx>
            <c:strRef>
              <c:f>SGPT!$B$5:$G$5</c:f>
              <c:strCache>
                <c:ptCount val="1"/>
                <c:pt idx="0">
                  <c:v> EJECUCIÓN PRESUPUESTAL ENERO -DICIEMBRE 2019 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E0EC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BE9F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SGPT!$C$6:$E$6</c:f>
              <c:strCache/>
            </c:strRef>
          </c:cat>
          <c:val>
            <c:numRef>
              <c:f>SGPT!$C$7:$E$7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EJECUCIÓN POR CATEGORÍAS DE GASTO A NIVEL DE PLIEGO</a:t>
            </a:r>
          </a:p>
        </c:rich>
      </c:tx>
      <c:layout>
        <c:manualLayout>
          <c:xMode val="factor"/>
          <c:yMode val="factor"/>
          <c:x val="-0.0315"/>
          <c:y val="0.079"/>
        </c:manualLayout>
      </c:layout>
      <c:spPr>
        <a:noFill/>
        <a:ln w="3175">
          <a:noFill/>
        </a:ln>
      </c:spPr>
    </c:title>
    <c:view3D>
      <c:rotX val="20"/>
      <c:hPercent val="60"/>
      <c:rotY val="20"/>
      <c:depthPercent val="80"/>
      <c:rAngAx val="1"/>
    </c:view3D>
    <c:plotArea>
      <c:layout>
        <c:manualLayout>
          <c:xMode val="edge"/>
          <c:yMode val="edge"/>
          <c:x val="0.01325"/>
          <c:y val="0.1115"/>
          <c:w val="0.82625"/>
          <c:h val="0.8845"/>
        </c:manualLayout>
      </c:layout>
      <c:bar3DChart>
        <c:barDir val="col"/>
        <c:grouping val="percentStacked"/>
        <c:varyColors val="0"/>
        <c:ser>
          <c:idx val="1"/>
          <c:order val="0"/>
          <c:tx>
            <c:strRef>
              <c:f>SGPT!$C$9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91ACE3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SGPT!$C$10:$C$12</c:f>
              <c:numCache/>
            </c:numRef>
          </c:val>
          <c:shape val="box"/>
        </c:ser>
        <c:ser>
          <c:idx val="0"/>
          <c:order val="1"/>
          <c:tx>
            <c:strRef>
              <c:f>SGPT!$D$9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BC9C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SGPT!$D$10:$D$12</c:f>
              <c:numCache/>
            </c:numRef>
          </c:val>
          <c:shape val="box"/>
        </c:ser>
        <c:ser>
          <c:idx val="2"/>
          <c:order val="2"/>
          <c:tx>
            <c:strRef>
              <c:f>SGPT!$E$9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rgbClr val="9DCF9E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SGPT!$E$10:$E$12</c:f>
              <c:numCache/>
            </c:numRef>
          </c:val>
          <c:shape val="box"/>
        </c:ser>
        <c:ser>
          <c:idx val="3"/>
          <c:order val="3"/>
          <c:tx>
            <c:strRef>
              <c:f>SGPT!$F$9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6FBCE3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SGPT!$F$10:$F$12</c:f>
              <c:numCache/>
            </c:numRef>
          </c:val>
          <c:shape val="box"/>
        </c:ser>
        <c:overlap val="100"/>
        <c:gapWidth val="95"/>
        <c:gapDepth val="95"/>
        <c:shape val="box"/>
        <c:axId val="26136923"/>
        <c:axId val="33905716"/>
      </c:bar3DChart>
      <c:catAx>
        <c:axId val="26136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33905716"/>
        <c:crosses val="autoZero"/>
        <c:auto val="1"/>
        <c:lblOffset val="100"/>
        <c:tickLblSkip val="1"/>
        <c:noMultiLvlLbl val="0"/>
      </c:catAx>
      <c:valAx>
        <c:axId val="33905716"/>
        <c:scaling>
          <c:orientation val="minMax"/>
        </c:scaling>
        <c:axPos val="l"/>
        <c:delete val="1"/>
        <c:majorTickMark val="out"/>
        <c:minorTickMark val="none"/>
        <c:tickLblPos val="nextTo"/>
        <c:crossAx val="2613692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0175"/>
          <c:y val="0.158"/>
          <c:w val="0.555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2F2F2">
            <a:alpha val="90000"/>
          </a:srgbClr>
        </a:solidFill>
        <a:ln w="3175">
          <a:noFill/>
        </a:ln>
      </c:spPr>
      <c:thickness val="0"/>
    </c:sideWall>
    <c:backWall>
      <c:spPr>
        <a:solidFill>
          <a:srgbClr val="F2F2F2">
            <a:alpha val="90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EJECUCIÓN PRESUPUESTAL ENERO -DICIEMBRE 2019 </a:t>
            </a:r>
          </a:p>
        </c:rich>
      </c:tx>
      <c:layout>
        <c:manualLayout>
          <c:xMode val="factor"/>
          <c:yMode val="factor"/>
          <c:x val="0.139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025"/>
          <c:y val="0.155"/>
          <c:w val="0.55525"/>
          <c:h val="0.76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E659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B6E5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4BA76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SGPT!$C$6:$F$6</c:f>
              <c:strCache/>
            </c:strRef>
          </c:cat>
          <c:val>
            <c:numRef>
              <c:f>SGPT!$C$7:$F$7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Ejecución Mensual  de Proyectos de Inversión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805"/>
          <c:w val="0.98"/>
          <c:h val="0.935"/>
        </c:manualLayout>
      </c:layout>
      <c:lineChart>
        <c:grouping val="stacked"/>
        <c:varyColors val="0"/>
        <c:ser>
          <c:idx val="0"/>
          <c:order val="0"/>
          <c:tx>
            <c:strRef>
              <c:f>SGPT!$D$161</c:f>
              <c:strCache>
                <c:ptCount val="1"/>
                <c:pt idx="0">
                  <c:v>Devengado 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SGPT!$B$163:$B$174</c:f>
              <c:strCache/>
            </c:strRef>
          </c:cat>
          <c:val>
            <c:numRef>
              <c:f>SGPT!$D$163:$D$174</c:f>
              <c:numCache/>
            </c:numRef>
          </c:val>
          <c:smooth val="0"/>
        </c:ser>
        <c:marker val="1"/>
        <c:axId val="36715989"/>
        <c:axId val="62008446"/>
      </c:line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08446"/>
        <c:crosses val="autoZero"/>
        <c:auto val="1"/>
        <c:lblOffset val="100"/>
        <c:tickLblSkip val="1"/>
        <c:noMultiLvlLbl val="0"/>
      </c:catAx>
      <c:valAx>
        <c:axId val="62008446"/>
        <c:scaling>
          <c:orientation val="minMax"/>
        </c:scaling>
        <c:axPos val="l"/>
        <c:majorGridlines>
          <c:spPr>
            <a:ln w="12700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15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r"/>
      <c:layout>
        <c:manualLayout>
          <c:xMode val="edge"/>
          <c:yMode val="edge"/>
          <c:x val="0.45675"/>
          <c:y val="0.8795"/>
          <c:w val="0.09525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Ejecución Mensual  de Gasto de Actividades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8275"/>
          <c:w val="0.98825"/>
          <c:h val="0.93225"/>
        </c:manualLayout>
      </c:layout>
      <c:lineChart>
        <c:grouping val="stacked"/>
        <c:varyColors val="0"/>
        <c:ser>
          <c:idx val="0"/>
          <c:order val="0"/>
          <c:tx>
            <c:strRef>
              <c:f>SGPT!$D$186</c:f>
              <c:strCache>
                <c:ptCount val="1"/>
                <c:pt idx="0">
                  <c:v>Devengado 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SGPT!$B$188:$B$199</c:f>
              <c:strCache/>
            </c:strRef>
          </c:cat>
          <c:val>
            <c:numRef>
              <c:f>SGPT!$D$188:$D$199</c:f>
              <c:numCache/>
            </c:numRef>
          </c:val>
          <c:smooth val="0"/>
        </c:ser>
        <c:marker val="1"/>
        <c:axId val="21205103"/>
        <c:axId val="56628200"/>
      </c:lineChart>
      <c:catAx>
        <c:axId val="21205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28200"/>
        <c:crosses val="autoZero"/>
        <c:auto val="1"/>
        <c:lblOffset val="100"/>
        <c:tickLblSkip val="1"/>
        <c:noMultiLvlLbl val="0"/>
      </c:catAx>
      <c:valAx>
        <c:axId val="5662820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05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r"/>
      <c:layout>
        <c:manualLayout>
          <c:xMode val="edge"/>
          <c:yMode val="edge"/>
          <c:x val="0.44125"/>
          <c:y val="0.84575"/>
          <c:w val="0.10575"/>
          <c:h val="0.04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ACTIVIDADES POR FUENTE DE FINANCIAMIENTO</a:t>
            </a:r>
          </a:p>
        </c:rich>
      </c:tx>
      <c:layout>
        <c:manualLayout>
          <c:xMode val="factor"/>
          <c:yMode val="factor"/>
          <c:x val="0.03275"/>
          <c:y val="-0.006"/>
        </c:manualLayout>
      </c:layout>
      <c:spPr>
        <a:noFill/>
        <a:ln w="3175">
          <a:noFill/>
        </a:ln>
      </c:spPr>
    </c:title>
    <c:view3D>
      <c:rotX val="15"/>
      <c:hPercent val="102"/>
      <c:rotY val="20"/>
      <c:depthPercent val="80"/>
      <c:rAngAx val="1"/>
    </c:view3D>
    <c:plotArea>
      <c:layout>
        <c:manualLayout>
          <c:xMode val="edge"/>
          <c:yMode val="edge"/>
          <c:x val="0.013"/>
          <c:y val="0.06875"/>
          <c:w val="0.9715"/>
          <c:h val="0.92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SGPT!$C$76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EB4E3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SGPT!$B$78:$B$81</c:f>
              <c:strCache/>
            </c:strRef>
          </c:cat>
          <c:val>
            <c:numRef>
              <c:f>SGPT!$C$78:$C$81</c:f>
              <c:numCache/>
            </c:numRef>
          </c:val>
          <c:shape val="box"/>
        </c:ser>
        <c:ser>
          <c:idx val="1"/>
          <c:order val="1"/>
          <c:tx>
            <c:strRef>
              <c:f>SGPT!$D$76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SGPT!$B$78:$B$81</c:f>
              <c:strCache/>
            </c:strRef>
          </c:cat>
          <c:val>
            <c:numRef>
              <c:f>SGPT!$D$78:$D$81</c:f>
              <c:numCache/>
            </c:numRef>
          </c:val>
          <c:shape val="box"/>
        </c:ser>
        <c:ser>
          <c:idx val="2"/>
          <c:order val="2"/>
          <c:tx>
            <c:strRef>
              <c:f>SGPT!$E$76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SGPT!$B$78:$B$81</c:f>
              <c:strCache/>
            </c:strRef>
          </c:cat>
          <c:val>
            <c:numRef>
              <c:f>SGPT!$E$78:$E$81</c:f>
              <c:numCache/>
            </c:numRef>
          </c:val>
          <c:shape val="box"/>
        </c:ser>
        <c:ser>
          <c:idx val="3"/>
          <c:order val="3"/>
          <c:tx>
            <c:strRef>
              <c:f>SGPT!$F$76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SGPT!$B$78:$B$81</c:f>
              <c:strCache/>
            </c:strRef>
          </c:cat>
          <c:val>
            <c:numRef>
              <c:f>SGPT!$F$78:$F$81</c:f>
              <c:numCache/>
            </c:numRef>
          </c:val>
          <c:shape val="box"/>
        </c:ser>
        <c:overlap val="100"/>
        <c:gapWidth val="95"/>
        <c:gapDepth val="95"/>
        <c:shape val="box"/>
        <c:axId val="39891753"/>
        <c:axId val="23481458"/>
      </c:bar3DChart>
      <c:catAx>
        <c:axId val="39891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81458"/>
        <c:crosses val="autoZero"/>
        <c:auto val="1"/>
        <c:lblOffset val="100"/>
        <c:tickLblSkip val="1"/>
        <c:noMultiLvlLbl val="0"/>
      </c:catAx>
      <c:valAx>
        <c:axId val="23481458"/>
        <c:scaling>
          <c:orientation val="minMax"/>
        </c:scaling>
        <c:axPos val="l"/>
        <c:delete val="1"/>
        <c:majorTickMark val="out"/>
        <c:minorTickMark val="none"/>
        <c:tickLblPos val="nextTo"/>
        <c:crossAx val="39891753"/>
        <c:crossesAt val="1"/>
        <c:crossBetween val="between"/>
        <c:dispUnits/>
      </c:valAx>
      <c:spPr>
        <a:noFill/>
        <a:ln w="254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3025"/>
          <c:y val="0.45"/>
          <c:w val="0.4097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CC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CC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8080"/>
                </a:solidFill>
                <a:latin typeface="Calibri"/>
                <a:ea typeface="Calibri"/>
                <a:cs typeface="Calibri"/>
              </a:rPr>
              <a:t>PROYECTOS DE INVERSIÓN POR FUENTE DE FINANCIAMIENTO</a:t>
            </a:r>
          </a:p>
        </c:rich>
      </c:tx>
      <c:layout>
        <c:manualLayout>
          <c:xMode val="factor"/>
          <c:yMode val="factor"/>
          <c:x val="-0.00275"/>
          <c:y val="-0.01675"/>
        </c:manualLayout>
      </c:layout>
      <c:spPr>
        <a:noFill/>
        <a:ln w="3175">
          <a:noFill/>
        </a:ln>
      </c:spPr>
    </c:title>
    <c:view3D>
      <c:rotX val="15"/>
      <c:hPercent val="101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8"/>
          <c:w val="0.97225"/>
          <c:h val="0.91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SGPT!$C$132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SGPT!$B$134:$B$138</c:f>
              <c:strCache/>
            </c:strRef>
          </c:cat>
          <c:val>
            <c:numRef>
              <c:f>SGPT!$C$134:$C$138</c:f>
              <c:numCache/>
            </c:numRef>
          </c:val>
          <c:shape val="box"/>
        </c:ser>
        <c:ser>
          <c:idx val="1"/>
          <c:order val="1"/>
          <c:tx>
            <c:strRef>
              <c:f>SGPT!$D$132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SGPT!$B$134:$B$138</c:f>
              <c:strCache/>
            </c:strRef>
          </c:cat>
          <c:val>
            <c:numRef>
              <c:f>SGPT!$D$134:$D$138</c:f>
              <c:numCache/>
            </c:numRef>
          </c:val>
          <c:shape val="box"/>
        </c:ser>
        <c:ser>
          <c:idx val="2"/>
          <c:order val="2"/>
          <c:tx>
            <c:strRef>
              <c:f>SGPT!$E$132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SGPT!$B$134:$B$138</c:f>
              <c:strCache/>
            </c:strRef>
          </c:cat>
          <c:val>
            <c:numRef>
              <c:f>SGPT!$E$134:$E$138</c:f>
              <c:numCache/>
            </c:numRef>
          </c:val>
          <c:shape val="box"/>
        </c:ser>
        <c:ser>
          <c:idx val="3"/>
          <c:order val="3"/>
          <c:tx>
            <c:strRef>
              <c:f>SGPT!$F$132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SGPT!$B$134:$B$138</c:f>
              <c:strCache/>
            </c:strRef>
          </c:cat>
          <c:val>
            <c:numRef>
              <c:f>SGPT!$F$134:$F$138</c:f>
              <c:numCache/>
            </c:numRef>
          </c:val>
          <c:shape val="box"/>
        </c:ser>
        <c:overlap val="100"/>
        <c:gapWidth val="95"/>
        <c:gapDepth val="95"/>
        <c:shape val="box"/>
        <c:axId val="10006531"/>
        <c:axId val="22949916"/>
      </c:bar3DChart>
      <c:catAx>
        <c:axId val="10006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949916"/>
        <c:crosses val="autoZero"/>
        <c:auto val="1"/>
        <c:lblOffset val="100"/>
        <c:tickLblSkip val="1"/>
        <c:noMultiLvlLbl val="0"/>
      </c:catAx>
      <c:valAx>
        <c:axId val="22949916"/>
        <c:scaling>
          <c:orientation val="minMax"/>
        </c:scaling>
        <c:axPos val="l"/>
        <c:delete val="1"/>
        <c:majorTickMark val="out"/>
        <c:minorTickMark val="none"/>
        <c:tickLblPos val="nextTo"/>
        <c:crossAx val="100065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0075"/>
          <c:y val="0.1155"/>
          <c:w val="0.3527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32</xdr:row>
      <xdr:rowOff>9525</xdr:rowOff>
    </xdr:from>
    <xdr:to>
      <xdr:col>24</xdr:col>
      <xdr:colOff>400050</xdr:colOff>
      <xdr:row>58</xdr:row>
      <xdr:rowOff>85725</xdr:rowOff>
    </xdr:to>
    <xdr:graphicFrame>
      <xdr:nvGraphicFramePr>
        <xdr:cNvPr id="1" name="1 Gráfico"/>
        <xdr:cNvGraphicFramePr/>
      </xdr:nvGraphicFramePr>
      <xdr:xfrm>
        <a:off x="19383375" y="7429500"/>
        <a:ext cx="47339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26</xdr:row>
      <xdr:rowOff>28575</xdr:rowOff>
    </xdr:from>
    <xdr:to>
      <xdr:col>16</xdr:col>
      <xdr:colOff>19050</xdr:colOff>
      <xdr:row>60</xdr:row>
      <xdr:rowOff>19050</xdr:rowOff>
    </xdr:to>
    <xdr:graphicFrame>
      <xdr:nvGraphicFramePr>
        <xdr:cNvPr id="2" name="2 Gráfico"/>
        <xdr:cNvGraphicFramePr/>
      </xdr:nvGraphicFramePr>
      <xdr:xfrm>
        <a:off x="10610850" y="5829300"/>
        <a:ext cx="7029450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0</xdr:row>
      <xdr:rowOff>95250</xdr:rowOff>
    </xdr:from>
    <xdr:to>
      <xdr:col>16</xdr:col>
      <xdr:colOff>38100</xdr:colOff>
      <xdr:row>24</xdr:row>
      <xdr:rowOff>0</xdr:rowOff>
    </xdr:to>
    <xdr:graphicFrame>
      <xdr:nvGraphicFramePr>
        <xdr:cNvPr id="3" name="3 Gráfico"/>
        <xdr:cNvGraphicFramePr/>
      </xdr:nvGraphicFramePr>
      <xdr:xfrm>
        <a:off x="10620375" y="95250"/>
        <a:ext cx="7038975" cy="512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438150</xdr:colOff>
      <xdr:row>0</xdr:row>
      <xdr:rowOff>76200</xdr:rowOff>
    </xdr:from>
    <xdr:to>
      <xdr:col>6</xdr:col>
      <xdr:colOff>95250</xdr:colOff>
      <xdr:row>2</xdr:row>
      <xdr:rowOff>209550</xdr:rowOff>
    </xdr:to>
    <xdr:pic>
      <xdr:nvPicPr>
        <xdr:cNvPr id="4" name="5 Imagen" descr="D:\JHANY_GRC\PRESUPUESTO 2019\logo gobierno regional 2019-2-1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7620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47625</xdr:rowOff>
    </xdr:from>
    <xdr:to>
      <xdr:col>1</xdr:col>
      <xdr:colOff>685800</xdr:colOff>
      <xdr:row>2</xdr:row>
      <xdr:rowOff>180975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47625"/>
          <a:ext cx="6000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85725</xdr:colOff>
      <xdr:row>156</xdr:row>
      <xdr:rowOff>257175</xdr:rowOff>
    </xdr:from>
    <xdr:to>
      <xdr:col>14</xdr:col>
      <xdr:colOff>1257300</xdr:colOff>
      <xdr:row>177</xdr:row>
      <xdr:rowOff>28575</xdr:rowOff>
    </xdr:to>
    <xdr:graphicFrame>
      <xdr:nvGraphicFramePr>
        <xdr:cNvPr id="6" name="8 Gráfico"/>
        <xdr:cNvGraphicFramePr/>
      </xdr:nvGraphicFramePr>
      <xdr:xfrm>
        <a:off x="7572375" y="32785050"/>
        <a:ext cx="9677400" cy="4248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57150</xdr:colOff>
      <xdr:row>179</xdr:row>
      <xdr:rowOff>171450</xdr:rowOff>
    </xdr:from>
    <xdr:to>
      <xdr:col>14</xdr:col>
      <xdr:colOff>1266825</xdr:colOff>
      <xdr:row>201</xdr:row>
      <xdr:rowOff>38100</xdr:rowOff>
    </xdr:to>
    <xdr:graphicFrame>
      <xdr:nvGraphicFramePr>
        <xdr:cNvPr id="7" name="10 Gráfico"/>
        <xdr:cNvGraphicFramePr/>
      </xdr:nvGraphicFramePr>
      <xdr:xfrm>
        <a:off x="7543800" y="37395150"/>
        <a:ext cx="9715500" cy="4667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104775</xdr:colOff>
      <xdr:row>65</xdr:row>
      <xdr:rowOff>123825</xdr:rowOff>
    </xdr:from>
    <xdr:to>
      <xdr:col>16</xdr:col>
      <xdr:colOff>66675</xdr:colOff>
      <xdr:row>106</xdr:row>
      <xdr:rowOff>133350</xdr:rowOff>
    </xdr:to>
    <xdr:graphicFrame>
      <xdr:nvGraphicFramePr>
        <xdr:cNvPr id="8" name="12 Gráfico"/>
        <xdr:cNvGraphicFramePr/>
      </xdr:nvGraphicFramePr>
      <xdr:xfrm>
        <a:off x="10629900" y="13839825"/>
        <a:ext cx="7058025" cy="7896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104775</xdr:colOff>
      <xdr:row>110</xdr:row>
      <xdr:rowOff>161925</xdr:rowOff>
    </xdr:from>
    <xdr:to>
      <xdr:col>16</xdr:col>
      <xdr:colOff>85725</xdr:colOff>
      <xdr:row>145</xdr:row>
      <xdr:rowOff>152400</xdr:rowOff>
    </xdr:to>
    <xdr:graphicFrame>
      <xdr:nvGraphicFramePr>
        <xdr:cNvPr id="9" name="13 Gráfico"/>
        <xdr:cNvGraphicFramePr/>
      </xdr:nvGraphicFramePr>
      <xdr:xfrm>
        <a:off x="10629900" y="22707600"/>
        <a:ext cx="7077075" cy="8086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showGridLines="0" tabSelected="1" zoomScalePageLayoutView="0" workbookViewId="0" topLeftCell="A61">
      <selection activeCell="O213" sqref="O213"/>
    </sheetView>
  </sheetViews>
  <sheetFormatPr defaultColWidth="11.421875" defaultRowHeight="15"/>
  <cols>
    <col min="1" max="1" width="2.28125" style="1" customWidth="1"/>
    <col min="2" max="2" width="71.140625" style="1" customWidth="1"/>
    <col min="3" max="3" width="18.8515625" style="2" customWidth="1"/>
    <col min="4" max="4" width="20.00390625" style="2" customWidth="1"/>
    <col min="5" max="6" width="17.421875" style="2" customWidth="1"/>
    <col min="7" max="7" width="10.7109375" style="55" customWidth="1"/>
    <col min="8" max="13" width="11.421875" style="1" customWidth="1"/>
    <col min="14" max="14" width="13.421875" style="1" customWidth="1"/>
    <col min="15" max="15" width="21.00390625" style="1" customWidth="1"/>
    <col min="16" max="16" width="3.421875" style="1" customWidth="1"/>
    <col min="17" max="16384" width="11.421875" style="1" customWidth="1"/>
  </cols>
  <sheetData>
    <row r="1" spans="2:7" ht="18" customHeight="1">
      <c r="B1" s="124" t="s">
        <v>0</v>
      </c>
      <c r="C1" s="125"/>
      <c r="D1" s="125"/>
      <c r="E1" s="125"/>
      <c r="F1" s="125"/>
      <c r="G1" s="126"/>
    </row>
    <row r="2" spans="2:7" ht="19.5" customHeight="1">
      <c r="B2" s="124" t="s">
        <v>1</v>
      </c>
      <c r="C2" s="125"/>
      <c r="D2" s="125"/>
      <c r="E2" s="125"/>
      <c r="F2" s="125"/>
      <c r="G2" s="126"/>
    </row>
    <row r="3" spans="2:7" ht="19.5" customHeight="1">
      <c r="B3" s="124" t="s">
        <v>2</v>
      </c>
      <c r="C3" s="125"/>
      <c r="D3" s="125"/>
      <c r="E3" s="125"/>
      <c r="F3" s="125"/>
      <c r="G3" s="126"/>
    </row>
    <row r="4" spans="2:7" ht="7.5" customHeight="1">
      <c r="B4" s="89"/>
      <c r="C4" s="90"/>
      <c r="D4" s="90"/>
      <c r="E4" s="90"/>
      <c r="F4" s="90"/>
      <c r="G4" s="91"/>
    </row>
    <row r="5" spans="1:7" ht="25.5" customHeight="1">
      <c r="A5" s="3"/>
      <c r="B5" s="127" t="s">
        <v>99</v>
      </c>
      <c r="C5" s="127"/>
      <c r="D5" s="127"/>
      <c r="E5" s="127"/>
      <c r="F5" s="127"/>
      <c r="G5" s="127"/>
    </row>
    <row r="6" spans="1:7" ht="21" customHeight="1">
      <c r="A6" s="3"/>
      <c r="B6" s="128" t="s">
        <v>3</v>
      </c>
      <c r="C6" s="92" t="s">
        <v>4</v>
      </c>
      <c r="D6" s="92" t="s">
        <v>5</v>
      </c>
      <c r="E6" s="92" t="s">
        <v>6</v>
      </c>
      <c r="F6" s="92" t="s">
        <v>108</v>
      </c>
      <c r="G6" s="93" t="s">
        <v>7</v>
      </c>
    </row>
    <row r="7" spans="1:7" s="4" customFormat="1" ht="21.75" customHeight="1">
      <c r="A7" s="3"/>
      <c r="B7" s="129"/>
      <c r="C7" s="94">
        <f>SUM(C10:C12)</f>
        <v>1816836249</v>
      </c>
      <c r="D7" s="94">
        <f>SUM(D10:D12)</f>
        <v>2367955760</v>
      </c>
      <c r="E7" s="94">
        <f>SUM(E10:E12)</f>
        <v>2071435786</v>
      </c>
      <c r="F7" s="94">
        <f>SUM(F10:F12)</f>
        <v>296519974</v>
      </c>
      <c r="G7" s="95">
        <f>E7/D7</f>
        <v>0.8747780769350184</v>
      </c>
    </row>
    <row r="8" spans="1:7" s="4" customFormat="1" ht="5.25" customHeight="1">
      <c r="A8" s="3"/>
      <c r="B8" s="5"/>
      <c r="C8" s="6"/>
      <c r="D8" s="6"/>
      <c r="E8" s="6"/>
      <c r="F8" s="6"/>
      <c r="G8" s="56"/>
    </row>
    <row r="9" spans="1:7" s="4" customFormat="1" ht="21.75" customHeight="1">
      <c r="A9" s="3"/>
      <c r="B9" s="71" t="s">
        <v>8</v>
      </c>
      <c r="C9" s="71" t="s">
        <v>4</v>
      </c>
      <c r="D9" s="71" t="s">
        <v>5</v>
      </c>
      <c r="E9" s="71" t="s">
        <v>110</v>
      </c>
      <c r="F9" s="71" t="s">
        <v>108</v>
      </c>
      <c r="G9" s="72" t="s">
        <v>7</v>
      </c>
    </row>
    <row r="10" spans="1:7" s="4" customFormat="1" ht="18" customHeight="1">
      <c r="A10" s="3"/>
      <c r="B10" s="96" t="s">
        <v>9</v>
      </c>
      <c r="C10" s="97">
        <f>C25</f>
        <v>1538126117</v>
      </c>
      <c r="D10" s="97">
        <f>D25</f>
        <v>1911703568</v>
      </c>
      <c r="E10" s="97">
        <f>E25</f>
        <v>1857355646</v>
      </c>
      <c r="F10" s="97">
        <f>F25</f>
        <v>54347922</v>
      </c>
      <c r="G10" s="98">
        <f>E10/D10</f>
        <v>0.9715709470287498</v>
      </c>
    </row>
    <row r="11" spans="1:7" s="4" customFormat="1" ht="18" customHeight="1">
      <c r="A11" s="3"/>
      <c r="B11" s="96" t="s">
        <v>10</v>
      </c>
      <c r="C11" s="97">
        <f>C31</f>
        <v>250932256</v>
      </c>
      <c r="D11" s="97">
        <f>D31</f>
        <v>419464531</v>
      </c>
      <c r="E11" s="97">
        <f>E31</f>
        <v>178615593</v>
      </c>
      <c r="F11" s="97">
        <f>F31</f>
        <v>240848938</v>
      </c>
      <c r="G11" s="98">
        <f>E11/D11</f>
        <v>0.42581810808695053</v>
      </c>
    </row>
    <row r="12" spans="1:7" s="4" customFormat="1" ht="18" customHeight="1">
      <c r="A12" s="3"/>
      <c r="B12" s="99" t="s">
        <v>11</v>
      </c>
      <c r="C12" s="100">
        <f>C33</f>
        <v>27777876</v>
      </c>
      <c r="D12" s="100">
        <f>D33</f>
        <v>36787661</v>
      </c>
      <c r="E12" s="100">
        <f>E33</f>
        <v>35464547</v>
      </c>
      <c r="F12" s="100">
        <f>F33</f>
        <v>1323114</v>
      </c>
      <c r="G12" s="101">
        <v>0</v>
      </c>
    </row>
    <row r="13" spans="1:7" s="4" customFormat="1" ht="12.75" customHeight="1">
      <c r="A13" s="3"/>
      <c r="B13" s="7"/>
      <c r="C13" s="8"/>
      <c r="D13" s="8"/>
      <c r="E13" s="8"/>
      <c r="F13" s="8"/>
      <c r="G13" s="57"/>
    </row>
    <row r="14" spans="1:7" s="4" customFormat="1" ht="21" customHeight="1">
      <c r="A14" s="9"/>
      <c r="B14" s="73" t="s">
        <v>3</v>
      </c>
      <c r="C14" s="74">
        <v>1816836249</v>
      </c>
      <c r="D14" s="74">
        <f>SUM(D17:D21)</f>
        <v>2367955760</v>
      </c>
      <c r="E14" s="74">
        <f>SUM(E17:E21)</f>
        <v>2071435786</v>
      </c>
      <c r="F14" s="74">
        <f>SUM(F17:F21)</f>
        <v>296519974</v>
      </c>
      <c r="G14" s="75">
        <f>E14/D14</f>
        <v>0.8747780769350184</v>
      </c>
    </row>
    <row r="15" spans="1:7" s="4" customFormat="1" ht="13.5" customHeight="1">
      <c r="A15" s="9"/>
      <c r="B15" s="130" t="s">
        <v>81</v>
      </c>
      <c r="C15" s="114" t="s">
        <v>4</v>
      </c>
      <c r="D15" s="114" t="s">
        <v>5</v>
      </c>
      <c r="E15" s="114" t="s">
        <v>6</v>
      </c>
      <c r="F15" s="114" t="s">
        <v>108</v>
      </c>
      <c r="G15" s="130" t="s">
        <v>7</v>
      </c>
    </row>
    <row r="16" spans="1:7" s="4" customFormat="1" ht="9.75" customHeight="1">
      <c r="A16" s="9"/>
      <c r="B16" s="130"/>
      <c r="C16" s="114"/>
      <c r="D16" s="114"/>
      <c r="E16" s="114"/>
      <c r="F16" s="114"/>
      <c r="G16" s="130"/>
    </row>
    <row r="17" spans="1:7" s="4" customFormat="1" ht="18" customHeight="1">
      <c r="A17" s="10"/>
      <c r="B17" s="108" t="s">
        <v>52</v>
      </c>
      <c r="C17" s="109">
        <v>1582283963</v>
      </c>
      <c r="D17" s="109">
        <v>1911712440</v>
      </c>
      <c r="E17" s="109">
        <v>1842779418</v>
      </c>
      <c r="F17" s="109">
        <f>D17-E17</f>
        <v>68933022</v>
      </c>
      <c r="G17" s="98">
        <f>E17/D17</f>
        <v>0.9639417411543338</v>
      </c>
    </row>
    <row r="18" spans="1:7" s="4" customFormat="1" ht="18" customHeight="1">
      <c r="A18" s="10"/>
      <c r="B18" s="108" t="s">
        <v>55</v>
      </c>
      <c r="C18" s="110">
        <v>25627829</v>
      </c>
      <c r="D18" s="110">
        <v>29506581</v>
      </c>
      <c r="E18" s="110">
        <v>15280158</v>
      </c>
      <c r="F18" s="109">
        <f>D18-E18</f>
        <v>14226423</v>
      </c>
      <c r="G18" s="98">
        <f>E18/D18</f>
        <v>0.5178559318682161</v>
      </c>
    </row>
    <row r="19" spans="1:7" s="4" customFormat="1" ht="18" customHeight="1">
      <c r="A19" s="10"/>
      <c r="B19" s="108" t="s">
        <v>80</v>
      </c>
      <c r="C19" s="110">
        <v>79518206</v>
      </c>
      <c r="D19" s="110">
        <v>250032473</v>
      </c>
      <c r="E19" s="110">
        <v>78438609</v>
      </c>
      <c r="F19" s="109">
        <f>D19-E19</f>
        <v>171593864</v>
      </c>
      <c r="G19" s="98">
        <f>E19/D19</f>
        <v>0.31371368710175496</v>
      </c>
    </row>
    <row r="20" spans="1:7" s="4" customFormat="1" ht="18" customHeight="1">
      <c r="A20" s="10"/>
      <c r="B20" s="108" t="s">
        <v>53</v>
      </c>
      <c r="C20" s="111">
        <v>0</v>
      </c>
      <c r="D20" s="110">
        <v>79435820</v>
      </c>
      <c r="E20" s="110">
        <v>69891906</v>
      </c>
      <c r="F20" s="109">
        <f>D20-E20</f>
        <v>9543914</v>
      </c>
      <c r="G20" s="98">
        <f>E20/D20</f>
        <v>0.8798537737761126</v>
      </c>
    </row>
    <row r="21" spans="1:7" s="4" customFormat="1" ht="18" customHeight="1">
      <c r="A21" s="10"/>
      <c r="B21" s="108" t="s">
        <v>54</v>
      </c>
      <c r="C21" s="110">
        <v>129406251</v>
      </c>
      <c r="D21" s="110">
        <v>97268446</v>
      </c>
      <c r="E21" s="110">
        <v>65045695</v>
      </c>
      <c r="F21" s="109">
        <f>D21-E21</f>
        <v>32222751</v>
      </c>
      <c r="G21" s="98">
        <f>E21/D21</f>
        <v>0.6687234933310233</v>
      </c>
    </row>
    <row r="22" spans="1:7" s="4" customFormat="1" ht="9" customHeight="1">
      <c r="A22" s="3"/>
      <c r="B22" s="11"/>
      <c r="C22" s="12"/>
      <c r="D22" s="12"/>
      <c r="E22" s="12"/>
      <c r="F22" s="12"/>
      <c r="G22" s="58"/>
    </row>
    <row r="23" spans="1:7" s="4" customFormat="1" ht="21" customHeight="1">
      <c r="A23" s="3"/>
      <c r="B23" s="131" t="s">
        <v>12</v>
      </c>
      <c r="C23" s="132"/>
      <c r="D23" s="132"/>
      <c r="E23" s="132"/>
      <c r="F23" s="132"/>
      <c r="G23" s="133"/>
    </row>
    <row r="24" spans="1:7" s="4" customFormat="1" ht="20.25" customHeight="1">
      <c r="A24" s="3"/>
      <c r="B24" s="106" t="s">
        <v>98</v>
      </c>
      <c r="C24" s="106" t="s">
        <v>4</v>
      </c>
      <c r="D24" s="106" t="s">
        <v>5</v>
      </c>
      <c r="E24" s="106" t="s">
        <v>110</v>
      </c>
      <c r="F24" s="106" t="s">
        <v>108</v>
      </c>
      <c r="G24" s="107" t="s">
        <v>7</v>
      </c>
    </row>
    <row r="25" spans="1:7" s="4" customFormat="1" ht="23.25" customHeight="1">
      <c r="A25" s="13"/>
      <c r="B25" s="102" t="s">
        <v>9</v>
      </c>
      <c r="C25" s="103">
        <f>SUM(C26:C30)</f>
        <v>1538126117</v>
      </c>
      <c r="D25" s="103">
        <f>SUM(D26:D30)</f>
        <v>1911703568</v>
      </c>
      <c r="E25" s="103">
        <f>SUM(E26:E30)</f>
        <v>1857355646</v>
      </c>
      <c r="F25" s="103">
        <f>SUM(F26:F30)</f>
        <v>54347922</v>
      </c>
      <c r="G25" s="104">
        <f aca="true" t="shared" si="0" ref="G25:G34">E25/D25</f>
        <v>0.9715709470287498</v>
      </c>
    </row>
    <row r="26" spans="1:7" s="4" customFormat="1" ht="22.5" customHeight="1">
      <c r="A26" s="13"/>
      <c r="B26" s="14" t="s">
        <v>13</v>
      </c>
      <c r="C26" s="15">
        <v>1228772870</v>
      </c>
      <c r="D26" s="15">
        <v>1420842305</v>
      </c>
      <c r="E26" s="15">
        <v>1416801510</v>
      </c>
      <c r="F26" s="15">
        <f>D26-E26</f>
        <v>4040795</v>
      </c>
      <c r="G26" s="59">
        <f t="shared" si="0"/>
        <v>0.9971560566673865</v>
      </c>
    </row>
    <row r="27" spans="1:7" s="4" customFormat="1" ht="20.25" customHeight="1">
      <c r="A27" s="13"/>
      <c r="B27" s="14" t="s">
        <v>14</v>
      </c>
      <c r="C27" s="16">
        <v>91593068</v>
      </c>
      <c r="D27" s="15">
        <v>93630044</v>
      </c>
      <c r="E27" s="15">
        <v>93503175</v>
      </c>
      <c r="F27" s="15">
        <f aca="true" t="shared" si="1" ref="F27:F34">D27-E27</f>
        <v>126869</v>
      </c>
      <c r="G27" s="59">
        <f t="shared" si="0"/>
        <v>0.998644996898645</v>
      </c>
    </row>
    <row r="28" spans="1:7" s="4" customFormat="1" ht="21" customHeight="1">
      <c r="A28" s="13"/>
      <c r="B28" s="14" t="s">
        <v>15</v>
      </c>
      <c r="C28" s="16">
        <v>211881242</v>
      </c>
      <c r="D28" s="15">
        <v>306599124</v>
      </c>
      <c r="E28" s="15">
        <v>263631752</v>
      </c>
      <c r="F28" s="15">
        <f t="shared" si="1"/>
        <v>42967372</v>
      </c>
      <c r="G28" s="59">
        <f t="shared" si="0"/>
        <v>0.8598581384074665</v>
      </c>
    </row>
    <row r="29" spans="1:7" s="4" customFormat="1" ht="18.75" customHeight="1">
      <c r="A29" s="13"/>
      <c r="B29" s="14" t="s">
        <v>16</v>
      </c>
      <c r="C29" s="17">
        <v>0</v>
      </c>
      <c r="D29" s="15">
        <v>403786</v>
      </c>
      <c r="E29" s="15">
        <v>403785</v>
      </c>
      <c r="F29" s="15">
        <f t="shared" si="1"/>
        <v>1</v>
      </c>
      <c r="G29" s="59">
        <f t="shared" si="0"/>
        <v>0.9999975234406344</v>
      </c>
    </row>
    <row r="30" spans="1:7" s="4" customFormat="1" ht="20.25" customHeight="1">
      <c r="A30" s="13"/>
      <c r="B30" s="14" t="s">
        <v>17</v>
      </c>
      <c r="C30" s="16">
        <v>5878937</v>
      </c>
      <c r="D30" s="15">
        <v>90228309</v>
      </c>
      <c r="E30" s="15">
        <v>83015424</v>
      </c>
      <c r="F30" s="15">
        <f t="shared" si="1"/>
        <v>7212885</v>
      </c>
      <c r="G30" s="59">
        <f t="shared" si="0"/>
        <v>0.9200596234159725</v>
      </c>
    </row>
    <row r="31" spans="1:7" s="4" customFormat="1" ht="22.5" customHeight="1">
      <c r="A31" s="13"/>
      <c r="B31" s="102" t="s">
        <v>10</v>
      </c>
      <c r="C31" s="103">
        <f>SUM(C32:C32)</f>
        <v>250932256</v>
      </c>
      <c r="D31" s="103">
        <f>SUM(D32:D32)</f>
        <v>419464531</v>
      </c>
      <c r="E31" s="103">
        <f>SUM(E32:E32)</f>
        <v>178615593</v>
      </c>
      <c r="F31" s="103">
        <f>SUM(F32:F32)</f>
        <v>240848938</v>
      </c>
      <c r="G31" s="104">
        <f t="shared" si="0"/>
        <v>0.42581810808695053</v>
      </c>
    </row>
    <row r="32" spans="1:7" s="4" customFormat="1" ht="24.75" customHeight="1">
      <c r="A32" s="13"/>
      <c r="B32" s="14" t="s">
        <v>18</v>
      </c>
      <c r="C32" s="16">
        <v>250932256</v>
      </c>
      <c r="D32" s="16">
        <v>419464531</v>
      </c>
      <c r="E32" s="16">
        <v>178615593</v>
      </c>
      <c r="F32" s="15">
        <f t="shared" si="1"/>
        <v>240848938</v>
      </c>
      <c r="G32" s="59">
        <f t="shared" si="0"/>
        <v>0.42581810808695053</v>
      </c>
    </row>
    <row r="33" spans="1:7" s="4" customFormat="1" ht="22.5" customHeight="1" thickBot="1">
      <c r="A33" s="13"/>
      <c r="B33" s="102" t="s">
        <v>11</v>
      </c>
      <c r="C33" s="105">
        <f>SUM(C34:C34)</f>
        <v>27777876</v>
      </c>
      <c r="D33" s="105">
        <f>SUM(D34:D34)</f>
        <v>36787661</v>
      </c>
      <c r="E33" s="105">
        <f>SUM(E34:E34)</f>
        <v>35464547</v>
      </c>
      <c r="F33" s="105">
        <f>SUM(F34:F34)</f>
        <v>1323114</v>
      </c>
      <c r="G33" s="104">
        <f t="shared" si="0"/>
        <v>0.9640337557747963</v>
      </c>
    </row>
    <row r="34" spans="1:7" s="4" customFormat="1" ht="24.75" customHeight="1" thickBot="1">
      <c r="A34" s="3"/>
      <c r="B34" s="14" t="s">
        <v>19</v>
      </c>
      <c r="C34" s="17">
        <v>27777876</v>
      </c>
      <c r="D34" s="16">
        <v>36787661</v>
      </c>
      <c r="E34" s="51">
        <v>35464547</v>
      </c>
      <c r="F34" s="15">
        <f t="shared" si="1"/>
        <v>1323114</v>
      </c>
      <c r="G34" s="59">
        <f t="shared" si="0"/>
        <v>0.9640337557747963</v>
      </c>
    </row>
    <row r="35" spans="2:7" s="4" customFormat="1" ht="9" customHeight="1">
      <c r="B35" s="18"/>
      <c r="C35" s="19"/>
      <c r="D35" s="20"/>
      <c r="E35" s="20"/>
      <c r="F35" s="20"/>
      <c r="G35" s="60"/>
    </row>
    <row r="36" spans="1:7" s="4" customFormat="1" ht="23.25" customHeight="1" thickBot="1">
      <c r="A36" s="21"/>
      <c r="B36" s="134" t="s">
        <v>95</v>
      </c>
      <c r="C36" s="134"/>
      <c r="D36" s="134"/>
      <c r="E36" s="134"/>
      <c r="F36" s="134"/>
      <c r="G36" s="135"/>
    </row>
    <row r="37" spans="2:7" s="4" customFormat="1" ht="20.25" customHeight="1" thickBot="1">
      <c r="B37" s="22" t="s">
        <v>3</v>
      </c>
      <c r="C37" s="23">
        <f>SUM(C41:C72)</f>
        <v>1816836249</v>
      </c>
      <c r="D37" s="23">
        <f>SUM(D41:D72)</f>
        <v>2367955760</v>
      </c>
      <c r="E37" s="23">
        <f>SUM(E41:E72)</f>
        <v>2071435790</v>
      </c>
      <c r="F37" s="23">
        <f>SUM(F41:F72)</f>
        <v>296519970</v>
      </c>
      <c r="G37" s="52">
        <f>E37/D37</f>
        <v>0.8747780786242392</v>
      </c>
    </row>
    <row r="38" spans="2:7" s="4" customFormat="1" ht="1.5" customHeight="1" thickBot="1">
      <c r="B38" s="24"/>
      <c r="C38" s="25"/>
      <c r="D38" s="25"/>
      <c r="E38" s="25"/>
      <c r="F38" s="25"/>
      <c r="G38" s="61"/>
    </row>
    <row r="39" spans="2:7" s="4" customFormat="1" ht="15" customHeight="1">
      <c r="B39" s="136" t="s">
        <v>20</v>
      </c>
      <c r="C39" s="138" t="s">
        <v>4</v>
      </c>
      <c r="D39" s="138" t="s">
        <v>5</v>
      </c>
      <c r="E39" s="138" t="s">
        <v>6</v>
      </c>
      <c r="F39" s="112" t="s">
        <v>108</v>
      </c>
      <c r="G39" s="136" t="s">
        <v>7</v>
      </c>
    </row>
    <row r="40" spans="2:7" s="4" customFormat="1" ht="4.5" customHeight="1" thickBot="1">
      <c r="B40" s="137"/>
      <c r="C40" s="139"/>
      <c r="D40" s="139"/>
      <c r="E40" s="139"/>
      <c r="F40" s="113"/>
      <c r="G40" s="137"/>
    </row>
    <row r="41" spans="2:7" s="4" customFormat="1" ht="15" customHeight="1" thickBot="1">
      <c r="B41" s="26" t="s">
        <v>21</v>
      </c>
      <c r="C41" s="27">
        <v>200522838</v>
      </c>
      <c r="D41" s="27">
        <v>236117282</v>
      </c>
      <c r="E41" s="27">
        <v>235590829</v>
      </c>
      <c r="F41" s="27">
        <f>D41-E41</f>
        <v>526453</v>
      </c>
      <c r="G41" s="62">
        <f>E41/D41</f>
        <v>0.9977703749783127</v>
      </c>
    </row>
    <row r="42" spans="2:7" s="4" customFormat="1" ht="15" customHeight="1" thickBot="1">
      <c r="B42" s="26" t="s">
        <v>22</v>
      </c>
      <c r="C42" s="27">
        <v>141755486</v>
      </c>
      <c r="D42" s="27">
        <v>174526638</v>
      </c>
      <c r="E42" s="27">
        <v>174237531</v>
      </c>
      <c r="F42" s="27">
        <f aca="true" t="shared" si="2" ref="F42:F72">D42-E42</f>
        <v>289107</v>
      </c>
      <c r="G42" s="62">
        <f aca="true" t="shared" si="3" ref="G42:G72">E42/D42</f>
        <v>0.9983434792343848</v>
      </c>
    </row>
    <row r="43" spans="2:7" s="4" customFormat="1" ht="15" customHeight="1" thickBot="1">
      <c r="B43" s="26" t="s">
        <v>23</v>
      </c>
      <c r="C43" s="27">
        <v>99095710</v>
      </c>
      <c r="D43" s="27">
        <v>144653134</v>
      </c>
      <c r="E43" s="27">
        <v>131929723</v>
      </c>
      <c r="F43" s="27">
        <f t="shared" si="2"/>
        <v>12723411</v>
      </c>
      <c r="G43" s="62">
        <f t="shared" si="3"/>
        <v>0.912041926447304</v>
      </c>
    </row>
    <row r="44" spans="2:7" s="4" customFormat="1" ht="15" customHeight="1" thickBot="1">
      <c r="B44" s="26" t="s">
        <v>24</v>
      </c>
      <c r="C44" s="27">
        <v>115983587</v>
      </c>
      <c r="D44" s="27">
        <v>144425013</v>
      </c>
      <c r="E44" s="27">
        <v>136761514</v>
      </c>
      <c r="F44" s="27">
        <f t="shared" si="2"/>
        <v>7663499</v>
      </c>
      <c r="G44" s="62">
        <f t="shared" si="3"/>
        <v>0.9469378687194578</v>
      </c>
    </row>
    <row r="45" spans="2:7" s="4" customFormat="1" ht="15" customHeight="1" thickBot="1">
      <c r="B45" s="26" t="s">
        <v>27</v>
      </c>
      <c r="C45" s="27">
        <v>198545454</v>
      </c>
      <c r="D45" s="27">
        <v>142613990</v>
      </c>
      <c r="E45" s="27">
        <v>90360009</v>
      </c>
      <c r="F45" s="27">
        <f t="shared" si="2"/>
        <v>52253981</v>
      </c>
      <c r="G45" s="62">
        <f t="shared" si="3"/>
        <v>0.6335984919852533</v>
      </c>
    </row>
    <row r="46" spans="2:7" s="4" customFormat="1" ht="15" customHeight="1" thickBot="1">
      <c r="B46" s="26" t="s">
        <v>25</v>
      </c>
      <c r="C46" s="27">
        <v>109989817</v>
      </c>
      <c r="D46" s="27">
        <v>137862423</v>
      </c>
      <c r="E46" s="27">
        <v>136976242</v>
      </c>
      <c r="F46" s="27">
        <f t="shared" si="2"/>
        <v>886181</v>
      </c>
      <c r="G46" s="62">
        <f t="shared" si="3"/>
        <v>0.9935719902442162</v>
      </c>
    </row>
    <row r="47" spans="2:7" s="4" customFormat="1" ht="15" customHeight="1" thickBot="1">
      <c r="B47" s="26" t="s">
        <v>26</v>
      </c>
      <c r="C47" s="28">
        <v>108819767</v>
      </c>
      <c r="D47" s="28">
        <v>137546434</v>
      </c>
      <c r="E47" s="28">
        <v>137093907</v>
      </c>
      <c r="F47" s="27">
        <f t="shared" si="2"/>
        <v>452527</v>
      </c>
      <c r="G47" s="62">
        <f t="shared" si="3"/>
        <v>0.9967100055825511</v>
      </c>
    </row>
    <row r="48" spans="2:7" s="4" customFormat="1" ht="15" customHeight="1" thickBot="1">
      <c r="B48" s="26" t="s">
        <v>78</v>
      </c>
      <c r="C48" s="27">
        <v>43564727</v>
      </c>
      <c r="D48" s="27">
        <v>101494470</v>
      </c>
      <c r="E48" s="27">
        <v>50720230</v>
      </c>
      <c r="F48" s="27">
        <f t="shared" si="2"/>
        <v>50774240</v>
      </c>
      <c r="G48" s="62">
        <f t="shared" si="3"/>
        <v>0.49973392639027525</v>
      </c>
    </row>
    <row r="49" spans="2:7" s="4" customFormat="1" ht="15" customHeight="1" thickBot="1">
      <c r="B49" s="26" t="s">
        <v>48</v>
      </c>
      <c r="C49" s="27">
        <v>55687239</v>
      </c>
      <c r="D49" s="27">
        <v>95666513</v>
      </c>
      <c r="E49" s="27">
        <v>21288654</v>
      </c>
      <c r="F49" s="27">
        <f t="shared" si="2"/>
        <v>74377859</v>
      </c>
      <c r="G49" s="62">
        <f t="shared" si="3"/>
        <v>0.22252984176396184</v>
      </c>
    </row>
    <row r="50" spans="2:7" s="4" customFormat="1" ht="15" customHeight="1" thickBot="1">
      <c r="B50" s="26" t="s">
        <v>28</v>
      </c>
      <c r="C50" s="27">
        <v>65885530</v>
      </c>
      <c r="D50" s="27">
        <v>82490411</v>
      </c>
      <c r="E50" s="27">
        <v>81110431</v>
      </c>
      <c r="F50" s="27">
        <f t="shared" si="2"/>
        <v>1379980</v>
      </c>
      <c r="G50" s="62">
        <f t="shared" si="3"/>
        <v>0.983271025283169</v>
      </c>
    </row>
    <row r="51" spans="2:7" s="4" customFormat="1" ht="15" customHeight="1" thickBot="1">
      <c r="B51" s="26" t="s">
        <v>30</v>
      </c>
      <c r="C51" s="27">
        <v>46138024</v>
      </c>
      <c r="D51" s="27">
        <v>82226907</v>
      </c>
      <c r="E51" s="27">
        <v>77939033</v>
      </c>
      <c r="F51" s="27">
        <f t="shared" si="2"/>
        <v>4287874</v>
      </c>
      <c r="G51" s="62">
        <f t="shared" si="3"/>
        <v>0.9478531522534345</v>
      </c>
    </row>
    <row r="52" spans="2:7" s="4" customFormat="1" ht="15" customHeight="1" thickBot="1">
      <c r="B52" s="26" t="s">
        <v>50</v>
      </c>
      <c r="C52" s="27">
        <v>39943006</v>
      </c>
      <c r="D52" s="27">
        <v>78135659</v>
      </c>
      <c r="E52" s="27">
        <v>39537539</v>
      </c>
      <c r="F52" s="27">
        <f t="shared" si="2"/>
        <v>38598120</v>
      </c>
      <c r="G52" s="62">
        <f t="shared" si="3"/>
        <v>0.5060114614250582</v>
      </c>
    </row>
    <row r="53" spans="2:7" s="4" customFormat="1" ht="15" customHeight="1" thickBot="1">
      <c r="B53" s="26" t="s">
        <v>29</v>
      </c>
      <c r="C53" s="27">
        <v>60325350</v>
      </c>
      <c r="D53" s="27">
        <v>73954512</v>
      </c>
      <c r="E53" s="27">
        <v>72873943</v>
      </c>
      <c r="F53" s="27">
        <f t="shared" si="2"/>
        <v>1080569</v>
      </c>
      <c r="G53" s="62">
        <f t="shared" si="3"/>
        <v>0.9853887346319046</v>
      </c>
    </row>
    <row r="54" spans="2:7" s="4" customFormat="1" ht="15" customHeight="1" thickBot="1">
      <c r="B54" s="26" t="s">
        <v>31</v>
      </c>
      <c r="C54" s="27">
        <v>55159275</v>
      </c>
      <c r="D54" s="27">
        <v>68425229</v>
      </c>
      <c r="E54" s="27">
        <v>67693011</v>
      </c>
      <c r="F54" s="27">
        <f t="shared" si="2"/>
        <v>732218</v>
      </c>
      <c r="G54" s="62">
        <f t="shared" si="3"/>
        <v>0.9892990054881657</v>
      </c>
    </row>
    <row r="55" spans="2:7" s="4" customFormat="1" ht="15" customHeight="1" thickBot="1">
      <c r="B55" s="26" t="s">
        <v>32</v>
      </c>
      <c r="C55" s="27">
        <v>45906958</v>
      </c>
      <c r="D55" s="27">
        <v>59169873</v>
      </c>
      <c r="E55" s="27">
        <v>58747492</v>
      </c>
      <c r="F55" s="27">
        <f t="shared" si="2"/>
        <v>422381</v>
      </c>
      <c r="G55" s="62">
        <f t="shared" si="3"/>
        <v>0.9928615530406834</v>
      </c>
    </row>
    <row r="56" spans="2:7" s="4" customFormat="1" ht="15" customHeight="1" thickBot="1">
      <c r="B56" s="26" t="s">
        <v>34</v>
      </c>
      <c r="C56" s="27">
        <v>36111042</v>
      </c>
      <c r="D56" s="27">
        <v>56930424</v>
      </c>
      <c r="E56" s="27">
        <v>53846008</v>
      </c>
      <c r="F56" s="27">
        <f t="shared" si="2"/>
        <v>3084416</v>
      </c>
      <c r="G56" s="62">
        <f t="shared" si="3"/>
        <v>0.9458213063721429</v>
      </c>
    </row>
    <row r="57" spans="2:7" s="4" customFormat="1" ht="15" customHeight="1" thickBot="1">
      <c r="B57" s="26" t="s">
        <v>33</v>
      </c>
      <c r="C57" s="27">
        <v>45341298</v>
      </c>
      <c r="D57" s="27">
        <v>56909918</v>
      </c>
      <c r="E57" s="27">
        <v>56477498</v>
      </c>
      <c r="F57" s="27">
        <f t="shared" si="2"/>
        <v>432420</v>
      </c>
      <c r="G57" s="62">
        <f t="shared" si="3"/>
        <v>0.9924016759258026</v>
      </c>
    </row>
    <row r="58" spans="2:7" s="4" customFormat="1" ht="15" customHeight="1" thickBot="1">
      <c r="B58" s="26" t="s">
        <v>36</v>
      </c>
      <c r="C58" s="27">
        <v>42124861</v>
      </c>
      <c r="D58" s="27">
        <v>52560059</v>
      </c>
      <c r="E58" s="27">
        <v>51768505</v>
      </c>
      <c r="F58" s="27">
        <f t="shared" si="2"/>
        <v>791554</v>
      </c>
      <c r="G58" s="62">
        <f t="shared" si="3"/>
        <v>0.9849400092948907</v>
      </c>
    </row>
    <row r="59" spans="2:7" s="4" customFormat="1" ht="15" customHeight="1" thickBot="1">
      <c r="B59" s="26" t="s">
        <v>35</v>
      </c>
      <c r="C59" s="27">
        <v>38379703</v>
      </c>
      <c r="D59" s="27">
        <v>51482996</v>
      </c>
      <c r="E59" s="27">
        <v>50327229</v>
      </c>
      <c r="F59" s="27">
        <f t="shared" si="2"/>
        <v>1155767</v>
      </c>
      <c r="G59" s="62">
        <f t="shared" si="3"/>
        <v>0.9775505100752101</v>
      </c>
    </row>
    <row r="60" spans="2:7" s="4" customFormat="1" ht="15" customHeight="1" thickBot="1">
      <c r="B60" s="26" t="s">
        <v>44</v>
      </c>
      <c r="C60" s="27">
        <v>22504865</v>
      </c>
      <c r="D60" s="27">
        <v>49855920</v>
      </c>
      <c r="E60" s="27">
        <v>41406770</v>
      </c>
      <c r="F60" s="27">
        <f t="shared" si="2"/>
        <v>8449150</v>
      </c>
      <c r="G60" s="62">
        <f t="shared" si="3"/>
        <v>0.830528651361764</v>
      </c>
    </row>
    <row r="61" spans="2:7" s="4" customFormat="1" ht="15" customHeight="1" thickBot="1">
      <c r="B61" s="26" t="s">
        <v>37</v>
      </c>
      <c r="C61" s="27">
        <v>45972271</v>
      </c>
      <c r="D61" s="27">
        <v>47090820</v>
      </c>
      <c r="E61" s="27">
        <v>46534216</v>
      </c>
      <c r="F61" s="27">
        <f t="shared" si="2"/>
        <v>556604</v>
      </c>
      <c r="G61" s="62">
        <f t="shared" si="3"/>
        <v>0.9881802015764432</v>
      </c>
    </row>
    <row r="62" spans="2:7" s="4" customFormat="1" ht="15" customHeight="1" thickBot="1">
      <c r="B62" s="26" t="s">
        <v>38</v>
      </c>
      <c r="C62" s="27">
        <v>28907050</v>
      </c>
      <c r="D62" s="27">
        <v>43664505</v>
      </c>
      <c r="E62" s="27">
        <v>43134883</v>
      </c>
      <c r="F62" s="27">
        <f t="shared" si="2"/>
        <v>529622</v>
      </c>
      <c r="G62" s="62">
        <f t="shared" si="3"/>
        <v>0.9878706514593489</v>
      </c>
    </row>
    <row r="63" spans="2:7" s="4" customFormat="1" ht="15" customHeight="1" thickBot="1">
      <c r="B63" s="26" t="s">
        <v>49</v>
      </c>
      <c r="C63" s="27">
        <v>40196059</v>
      </c>
      <c r="D63" s="27">
        <v>43484094</v>
      </c>
      <c r="E63" s="27">
        <v>22602087</v>
      </c>
      <c r="F63" s="27">
        <f t="shared" si="2"/>
        <v>20882007</v>
      </c>
      <c r="G63" s="62">
        <f t="shared" si="3"/>
        <v>0.5197782665082087</v>
      </c>
    </row>
    <row r="64" spans="2:11" s="4" customFormat="1" ht="15" customHeight="1" thickBot="1">
      <c r="B64" s="26" t="s">
        <v>39</v>
      </c>
      <c r="C64" s="27">
        <v>31642359</v>
      </c>
      <c r="D64" s="27">
        <v>41403470</v>
      </c>
      <c r="E64" s="27">
        <v>41117264</v>
      </c>
      <c r="F64" s="27">
        <f t="shared" si="2"/>
        <v>286206</v>
      </c>
      <c r="G64" s="62">
        <f t="shared" si="3"/>
        <v>0.9930873909843788</v>
      </c>
      <c r="K64" s="29"/>
    </row>
    <row r="65" spans="2:7" s="4" customFormat="1" ht="15" customHeight="1" thickBot="1">
      <c r="B65" s="26" t="s">
        <v>40</v>
      </c>
      <c r="C65" s="27">
        <v>20715316</v>
      </c>
      <c r="D65" s="27">
        <v>33416250</v>
      </c>
      <c r="E65" s="27">
        <v>31593618</v>
      </c>
      <c r="F65" s="27">
        <f t="shared" si="2"/>
        <v>1822632</v>
      </c>
      <c r="G65" s="62">
        <f t="shared" si="3"/>
        <v>0.9454567164179104</v>
      </c>
    </row>
    <row r="66" spans="2:7" s="4" customFormat="1" ht="15" customHeight="1" thickBot="1">
      <c r="B66" s="26" t="s">
        <v>41</v>
      </c>
      <c r="C66" s="27">
        <v>21410930</v>
      </c>
      <c r="D66" s="27">
        <v>28807639</v>
      </c>
      <c r="E66" s="27">
        <v>28625390</v>
      </c>
      <c r="F66" s="27">
        <f t="shared" si="2"/>
        <v>182249</v>
      </c>
      <c r="G66" s="62">
        <f t="shared" si="3"/>
        <v>0.9936735877591357</v>
      </c>
    </row>
    <row r="67" spans="2:7" s="4" customFormat="1" ht="15" customHeight="1" thickBot="1">
      <c r="B67" s="26" t="s">
        <v>46</v>
      </c>
      <c r="C67" s="27">
        <v>9537949</v>
      </c>
      <c r="D67" s="27">
        <v>22949540</v>
      </c>
      <c r="E67" s="27">
        <v>14396173</v>
      </c>
      <c r="F67" s="27">
        <f t="shared" si="2"/>
        <v>8553367</v>
      </c>
      <c r="G67" s="62">
        <f t="shared" si="3"/>
        <v>0.6272967998487116</v>
      </c>
    </row>
    <row r="68" spans="2:7" s="4" customFormat="1" ht="15" customHeight="1" thickBot="1">
      <c r="B68" s="26" t="s">
        <v>42</v>
      </c>
      <c r="C68" s="27">
        <v>15019209</v>
      </c>
      <c r="D68" s="27">
        <v>22314494</v>
      </c>
      <c r="E68" s="27">
        <v>21824070</v>
      </c>
      <c r="F68" s="27">
        <f t="shared" si="2"/>
        <v>490424</v>
      </c>
      <c r="G68" s="62">
        <f t="shared" si="3"/>
        <v>0.9780221769760945</v>
      </c>
    </row>
    <row r="69" spans="2:7" s="4" customFormat="1" ht="15" customHeight="1" thickBot="1">
      <c r="B69" s="26" t="s">
        <v>43</v>
      </c>
      <c r="C69" s="27">
        <v>12774474</v>
      </c>
      <c r="D69" s="27">
        <v>20127664</v>
      </c>
      <c r="E69" s="27">
        <v>19114699</v>
      </c>
      <c r="F69" s="27">
        <f t="shared" si="2"/>
        <v>1012965</v>
      </c>
      <c r="G69" s="62">
        <f t="shared" si="3"/>
        <v>0.9496729973234848</v>
      </c>
    </row>
    <row r="70" spans="2:7" s="4" customFormat="1" ht="15" customHeight="1" thickBot="1">
      <c r="B70" s="26" t="s">
        <v>45</v>
      </c>
      <c r="C70" s="27">
        <v>11319597</v>
      </c>
      <c r="D70" s="27">
        <v>15906766</v>
      </c>
      <c r="E70" s="27">
        <v>15584155</v>
      </c>
      <c r="F70" s="27">
        <f t="shared" si="2"/>
        <v>322611</v>
      </c>
      <c r="G70" s="62">
        <f t="shared" si="3"/>
        <v>0.9797186304243113</v>
      </c>
    </row>
    <row r="71" spans="2:7" s="4" customFormat="1" ht="15" customHeight="1" thickBot="1">
      <c r="B71" s="30" t="s">
        <v>47</v>
      </c>
      <c r="C71" s="27">
        <v>7556498</v>
      </c>
      <c r="D71" s="31">
        <v>12865040</v>
      </c>
      <c r="E71" s="31">
        <v>12065173</v>
      </c>
      <c r="F71" s="27">
        <f>D71-E71</f>
        <v>799867</v>
      </c>
      <c r="G71" s="62">
        <f t="shared" si="3"/>
        <v>0.9378263106838377</v>
      </c>
    </row>
    <row r="72" spans="2:7" s="4" customFormat="1" ht="15" customHeight="1" thickBot="1">
      <c r="B72" s="30" t="s">
        <v>82</v>
      </c>
      <c r="C72" s="27">
        <v>0</v>
      </c>
      <c r="D72" s="31">
        <v>8877673</v>
      </c>
      <c r="E72" s="31">
        <v>8157964</v>
      </c>
      <c r="F72" s="27">
        <f t="shared" si="2"/>
        <v>719709</v>
      </c>
      <c r="G72" s="62">
        <f t="shared" si="3"/>
        <v>0.9189304449488058</v>
      </c>
    </row>
    <row r="73" spans="2:7" s="4" customFormat="1" ht="8.25" customHeight="1" thickBot="1">
      <c r="B73" s="30"/>
      <c r="C73" s="31"/>
      <c r="D73" s="31"/>
      <c r="E73" s="31"/>
      <c r="F73" s="31"/>
      <c r="G73" s="63"/>
    </row>
    <row r="74" spans="2:7" s="4" customFormat="1" ht="21.75" customHeight="1" thickBot="1">
      <c r="B74" s="140" t="s">
        <v>96</v>
      </c>
      <c r="C74" s="140"/>
      <c r="D74" s="140"/>
      <c r="E74" s="140"/>
      <c r="F74" s="140"/>
      <c r="G74" s="141"/>
    </row>
    <row r="75" spans="2:7" s="4" customFormat="1" ht="19.5" customHeight="1" thickBot="1">
      <c r="B75" s="22" t="s">
        <v>3</v>
      </c>
      <c r="C75" s="23">
        <f>SUM(C78:C81)</f>
        <v>1566841122</v>
      </c>
      <c r="D75" s="23">
        <f>SUM(D78:D81)</f>
        <v>1970541002</v>
      </c>
      <c r="E75" s="23">
        <f>SUM(E78:E81)</f>
        <v>1908707334</v>
      </c>
      <c r="F75" s="23">
        <f>SUM(F78:F81)</f>
        <v>61833668</v>
      </c>
      <c r="G75" s="52">
        <f>E75/D75</f>
        <v>0.9686209685881989</v>
      </c>
    </row>
    <row r="76" spans="2:7" s="4" customFormat="1" ht="15" customHeight="1">
      <c r="B76" s="142" t="s">
        <v>51</v>
      </c>
      <c r="C76" s="115" t="s">
        <v>4</v>
      </c>
      <c r="D76" s="115" t="s">
        <v>5</v>
      </c>
      <c r="E76" s="115" t="s">
        <v>6</v>
      </c>
      <c r="F76" s="115" t="s">
        <v>108</v>
      </c>
      <c r="G76" s="144" t="s">
        <v>7</v>
      </c>
    </row>
    <row r="77" spans="2:7" s="4" customFormat="1" ht="7.5" customHeight="1" thickBot="1">
      <c r="B77" s="143"/>
      <c r="C77" s="116"/>
      <c r="D77" s="116"/>
      <c r="E77" s="116"/>
      <c r="F77" s="116"/>
      <c r="G77" s="145"/>
    </row>
    <row r="78" spans="2:7" s="4" customFormat="1" ht="15" customHeight="1" thickBot="1">
      <c r="B78" s="26" t="s">
        <v>52</v>
      </c>
      <c r="C78" s="28">
        <v>1508920756</v>
      </c>
      <c r="D78" s="28">
        <v>1821215254</v>
      </c>
      <c r="E78" s="28">
        <v>1785269901</v>
      </c>
      <c r="F78" s="28">
        <f>D78-E78</f>
        <v>35945353</v>
      </c>
      <c r="G78" s="64">
        <f>E78/D78</f>
        <v>0.9802629848827304</v>
      </c>
    </row>
    <row r="79" spans="2:7" s="4" customFormat="1" ht="15" customHeight="1" thickBot="1">
      <c r="B79" s="26" t="s">
        <v>55</v>
      </c>
      <c r="C79" s="32">
        <v>25627829</v>
      </c>
      <c r="D79" s="27">
        <v>28771487</v>
      </c>
      <c r="E79" s="27">
        <v>14801337</v>
      </c>
      <c r="F79" s="28">
        <f>D79-E79</f>
        <v>13970150</v>
      </c>
      <c r="G79" s="64">
        <f>E79/D79</f>
        <v>0.5144446305469023</v>
      </c>
    </row>
    <row r="80" spans="2:11" s="4" customFormat="1" ht="15" customHeight="1" thickBot="1">
      <c r="B80" s="26" t="s">
        <v>53</v>
      </c>
      <c r="C80" s="27">
        <v>0</v>
      </c>
      <c r="D80" s="27">
        <v>74657312</v>
      </c>
      <c r="E80" s="27">
        <v>66948287</v>
      </c>
      <c r="F80" s="28">
        <f>D80-E80</f>
        <v>7709025</v>
      </c>
      <c r="G80" s="64">
        <f>E80/D80</f>
        <v>0.8967411926108457</v>
      </c>
      <c r="I80" s="29"/>
      <c r="K80" s="29"/>
    </row>
    <row r="81" spans="2:7" s="4" customFormat="1" ht="15" customHeight="1" thickBot="1">
      <c r="B81" s="26" t="s">
        <v>54</v>
      </c>
      <c r="C81" s="27">
        <v>32292537</v>
      </c>
      <c r="D81" s="27">
        <v>45896949</v>
      </c>
      <c r="E81" s="27">
        <v>41687809</v>
      </c>
      <c r="F81" s="28">
        <f>D81-E81</f>
        <v>4209140</v>
      </c>
      <c r="G81" s="64">
        <f>E81/D81</f>
        <v>0.9082915075684007</v>
      </c>
    </row>
    <row r="82" spans="2:7" s="4" customFormat="1" ht="15" customHeight="1">
      <c r="B82" s="33"/>
      <c r="C82" s="25"/>
      <c r="D82" s="25"/>
      <c r="E82" s="25"/>
      <c r="F82" s="25"/>
      <c r="G82" s="61"/>
    </row>
    <row r="83" spans="2:7" s="4" customFormat="1" ht="25.5" customHeight="1" thickBot="1">
      <c r="B83" s="134" t="s">
        <v>97</v>
      </c>
      <c r="C83" s="134"/>
      <c r="D83" s="134"/>
      <c r="E83" s="134"/>
      <c r="F83" s="134"/>
      <c r="G83" s="135"/>
    </row>
    <row r="84" spans="2:7" s="4" customFormat="1" ht="19.5" customHeight="1" thickBot="1">
      <c r="B84" s="22" t="s">
        <v>3</v>
      </c>
      <c r="C84" s="23">
        <f>SUM(C87:C107)</f>
        <v>1566841122</v>
      </c>
      <c r="D84" s="23">
        <f>SUM(D87:D107)</f>
        <v>1970541002</v>
      </c>
      <c r="E84" s="23">
        <f>SUM(E87:E107)</f>
        <v>1908707334</v>
      </c>
      <c r="F84" s="23">
        <f>SUM(F87:F107)</f>
        <v>61833668</v>
      </c>
      <c r="G84" s="52">
        <f>E84/D84</f>
        <v>0.9686209685881989</v>
      </c>
    </row>
    <row r="85" spans="2:7" s="4" customFormat="1" ht="15" customHeight="1">
      <c r="B85" s="146" t="s">
        <v>56</v>
      </c>
      <c r="C85" s="117" t="s">
        <v>4</v>
      </c>
      <c r="D85" s="117" t="s">
        <v>5</v>
      </c>
      <c r="E85" s="117" t="s">
        <v>6</v>
      </c>
      <c r="F85" s="117" t="s">
        <v>108</v>
      </c>
      <c r="G85" s="148" t="s">
        <v>7</v>
      </c>
    </row>
    <row r="86" spans="2:7" s="4" customFormat="1" ht="9" customHeight="1" thickBot="1">
      <c r="B86" s="147"/>
      <c r="C86" s="118"/>
      <c r="D86" s="118"/>
      <c r="E86" s="118"/>
      <c r="F86" s="118"/>
      <c r="G86" s="149"/>
    </row>
    <row r="87" spans="2:7" s="4" customFormat="1" ht="15" customHeight="1" thickBot="1">
      <c r="B87" s="26" t="s">
        <v>74</v>
      </c>
      <c r="C87" s="34">
        <v>1043384090</v>
      </c>
      <c r="D87" s="34">
        <v>1271927866</v>
      </c>
      <c r="E87" s="34">
        <v>1256208778</v>
      </c>
      <c r="F87" s="34">
        <f>D87-E87</f>
        <v>15719088</v>
      </c>
      <c r="G87" s="53">
        <f>E87/D87</f>
        <v>0.9876415255768914</v>
      </c>
    </row>
    <row r="88" spans="2:7" s="4" customFormat="1" ht="15" customHeight="1" thickBot="1">
      <c r="B88" s="26" t="s">
        <v>72</v>
      </c>
      <c r="C88" s="35">
        <v>315658956</v>
      </c>
      <c r="D88" s="35">
        <v>481002600</v>
      </c>
      <c r="E88" s="35">
        <v>456787567</v>
      </c>
      <c r="F88" s="34">
        <f aca="true" t="shared" si="4" ref="F88:F107">D88-E88</f>
        <v>24215033</v>
      </c>
      <c r="G88" s="53">
        <f aca="true" t="shared" si="5" ref="G88:G107">E88/D88</f>
        <v>0.9496571681733114</v>
      </c>
    </row>
    <row r="89" spans="2:7" s="4" customFormat="1" ht="15" customHeight="1" thickBot="1">
      <c r="B89" s="26" t="s">
        <v>76</v>
      </c>
      <c r="C89" s="35">
        <v>89534141</v>
      </c>
      <c r="D89" s="35">
        <v>96589467</v>
      </c>
      <c r="E89" s="35">
        <v>96571936</v>
      </c>
      <c r="F89" s="34">
        <f t="shared" si="4"/>
        <v>17531</v>
      </c>
      <c r="G89" s="53">
        <f t="shared" si="5"/>
        <v>0.9998184998784598</v>
      </c>
    </row>
    <row r="90" spans="2:7" s="4" customFormat="1" ht="15" customHeight="1" thickBot="1">
      <c r="B90" s="26" t="s">
        <v>57</v>
      </c>
      <c r="C90" s="35">
        <v>63718906</v>
      </c>
      <c r="D90" s="35">
        <v>40778633</v>
      </c>
      <c r="E90" s="35">
        <v>32384250</v>
      </c>
      <c r="F90" s="34">
        <f t="shared" si="4"/>
        <v>8394383</v>
      </c>
      <c r="G90" s="53">
        <f t="shared" si="5"/>
        <v>0.7941475134784435</v>
      </c>
    </row>
    <row r="91" spans="2:7" s="4" customFormat="1" ht="15" customHeight="1" thickBot="1">
      <c r="B91" s="26" t="s">
        <v>83</v>
      </c>
      <c r="C91" s="35">
        <v>27777876</v>
      </c>
      <c r="D91" s="35">
        <v>36787661</v>
      </c>
      <c r="E91" s="35">
        <v>35464547</v>
      </c>
      <c r="F91" s="34">
        <f t="shared" si="4"/>
        <v>1323114</v>
      </c>
      <c r="G91" s="53">
        <f t="shared" si="5"/>
        <v>0.9640337557747963</v>
      </c>
    </row>
    <row r="92" spans="2:7" s="4" customFormat="1" ht="15" customHeight="1" thickBot="1">
      <c r="B92" s="26" t="s">
        <v>67</v>
      </c>
      <c r="C92" s="35">
        <v>9332051</v>
      </c>
      <c r="D92" s="35">
        <v>17382668</v>
      </c>
      <c r="E92" s="35">
        <v>12107833</v>
      </c>
      <c r="F92" s="34">
        <f t="shared" si="4"/>
        <v>5274835</v>
      </c>
      <c r="G92" s="53">
        <f t="shared" si="5"/>
        <v>0.696546295424845</v>
      </c>
    </row>
    <row r="93" spans="2:7" s="4" customFormat="1" ht="15" customHeight="1" thickBot="1">
      <c r="B93" s="26" t="s">
        <v>62</v>
      </c>
      <c r="C93" s="35">
        <v>9297613</v>
      </c>
      <c r="D93" s="35">
        <v>10047288</v>
      </c>
      <c r="E93" s="35">
        <v>9174946</v>
      </c>
      <c r="F93" s="34">
        <f t="shared" si="4"/>
        <v>872342</v>
      </c>
      <c r="G93" s="53">
        <f t="shared" si="5"/>
        <v>0.9131763715741004</v>
      </c>
    </row>
    <row r="94" spans="2:7" s="4" customFormat="1" ht="15" customHeight="1" thickBot="1">
      <c r="B94" s="26" t="s">
        <v>58</v>
      </c>
      <c r="C94" s="35">
        <v>2444389</v>
      </c>
      <c r="D94" s="35">
        <v>3644901</v>
      </c>
      <c r="E94" s="35">
        <v>2960933</v>
      </c>
      <c r="F94" s="34">
        <f t="shared" si="4"/>
        <v>683968</v>
      </c>
      <c r="G94" s="53">
        <f t="shared" si="5"/>
        <v>0.8123493614778563</v>
      </c>
    </row>
    <row r="95" spans="2:7" s="4" customFormat="1" ht="15" customHeight="1" thickBot="1">
      <c r="B95" s="26" t="s">
        <v>68</v>
      </c>
      <c r="C95" s="35">
        <v>17182</v>
      </c>
      <c r="D95" s="35">
        <v>2357103</v>
      </c>
      <c r="E95" s="35">
        <v>577879</v>
      </c>
      <c r="F95" s="34">
        <f t="shared" si="4"/>
        <v>1779224</v>
      </c>
      <c r="G95" s="53">
        <f t="shared" si="5"/>
        <v>0.24516493339493436</v>
      </c>
    </row>
    <row r="96" spans="2:7" s="4" customFormat="1" ht="15" customHeight="1" thickBot="1">
      <c r="B96" s="26" t="s">
        <v>69</v>
      </c>
      <c r="C96" s="35">
        <v>1337714</v>
      </c>
      <c r="D96" s="35">
        <v>1910630</v>
      </c>
      <c r="E96" s="35">
        <v>1635761</v>
      </c>
      <c r="F96" s="34">
        <f t="shared" si="4"/>
        <v>274869</v>
      </c>
      <c r="G96" s="53">
        <f t="shared" si="5"/>
        <v>0.8561369809957972</v>
      </c>
    </row>
    <row r="97" spans="2:7" s="4" customFormat="1" ht="15" customHeight="1" thickBot="1">
      <c r="B97" s="26" t="s">
        <v>65</v>
      </c>
      <c r="C97" s="35">
        <v>543111</v>
      </c>
      <c r="D97" s="35">
        <v>1687848</v>
      </c>
      <c r="E97" s="35">
        <v>565732</v>
      </c>
      <c r="F97" s="34">
        <f t="shared" si="4"/>
        <v>1122116</v>
      </c>
      <c r="G97" s="53">
        <f t="shared" si="5"/>
        <v>0.3351794711372114</v>
      </c>
    </row>
    <row r="98" spans="2:7" s="4" customFormat="1" ht="15" customHeight="1" thickBot="1">
      <c r="B98" s="26" t="s">
        <v>70</v>
      </c>
      <c r="C98" s="35">
        <v>653939</v>
      </c>
      <c r="D98" s="35">
        <v>1615246</v>
      </c>
      <c r="E98" s="35">
        <v>403633</v>
      </c>
      <c r="F98" s="34">
        <f t="shared" si="4"/>
        <v>1211613</v>
      </c>
      <c r="G98" s="53">
        <f t="shared" si="5"/>
        <v>0.24988949051723391</v>
      </c>
    </row>
    <row r="99" spans="2:7" s="4" customFormat="1" ht="15" customHeight="1" thickBot="1">
      <c r="B99" s="26" t="s">
        <v>75</v>
      </c>
      <c r="C99" s="35">
        <v>1276824</v>
      </c>
      <c r="D99" s="35">
        <v>1258172</v>
      </c>
      <c r="E99" s="35">
        <v>1156333</v>
      </c>
      <c r="F99" s="34">
        <f t="shared" si="4"/>
        <v>101839</v>
      </c>
      <c r="G99" s="53">
        <f t="shared" si="5"/>
        <v>0.9190579666373119</v>
      </c>
    </row>
    <row r="100" spans="2:7" s="4" customFormat="1" ht="15" customHeight="1" thickBot="1">
      <c r="B100" s="26" t="s">
        <v>59</v>
      </c>
      <c r="C100" s="35">
        <v>931560</v>
      </c>
      <c r="D100" s="35">
        <v>1049832</v>
      </c>
      <c r="E100" s="35">
        <v>715934</v>
      </c>
      <c r="F100" s="34">
        <f t="shared" si="4"/>
        <v>333898</v>
      </c>
      <c r="G100" s="53">
        <f t="shared" si="5"/>
        <v>0.6819510169246127</v>
      </c>
    </row>
    <row r="101" spans="2:7" s="4" customFormat="1" ht="15" customHeight="1" thickBot="1">
      <c r="B101" s="26" t="s">
        <v>60</v>
      </c>
      <c r="C101" s="35">
        <v>63170</v>
      </c>
      <c r="D101" s="35">
        <v>907007</v>
      </c>
      <c r="E101" s="35">
        <v>735929</v>
      </c>
      <c r="F101" s="34">
        <f t="shared" si="4"/>
        <v>171078</v>
      </c>
      <c r="G101" s="53">
        <f t="shared" si="5"/>
        <v>0.8113818305702161</v>
      </c>
    </row>
    <row r="102" spans="2:7" s="4" customFormat="1" ht="15" customHeight="1" thickBot="1">
      <c r="B102" s="26" t="s">
        <v>61</v>
      </c>
      <c r="C102" s="35">
        <v>181943</v>
      </c>
      <c r="D102" s="35">
        <v>444544</v>
      </c>
      <c r="E102" s="35">
        <v>403445</v>
      </c>
      <c r="F102" s="34">
        <f t="shared" si="4"/>
        <v>41099</v>
      </c>
      <c r="G102" s="53">
        <f t="shared" si="5"/>
        <v>0.9075479592571264</v>
      </c>
    </row>
    <row r="103" spans="2:7" s="4" customFormat="1" ht="15" customHeight="1" thickBot="1">
      <c r="B103" s="26" t="s">
        <v>71</v>
      </c>
      <c r="C103" s="35">
        <v>363621</v>
      </c>
      <c r="D103" s="35">
        <v>358700</v>
      </c>
      <c r="E103" s="35">
        <v>358697</v>
      </c>
      <c r="F103" s="34">
        <f t="shared" si="4"/>
        <v>3</v>
      </c>
      <c r="G103" s="53">
        <f t="shared" si="5"/>
        <v>0.9999916364650125</v>
      </c>
    </row>
    <row r="104" spans="2:7" s="4" customFormat="1" ht="15" customHeight="1" thickBot="1">
      <c r="B104" s="26" t="s">
        <v>63</v>
      </c>
      <c r="C104" s="35">
        <v>155263</v>
      </c>
      <c r="D104" s="35">
        <v>323843</v>
      </c>
      <c r="E104" s="35">
        <v>269128</v>
      </c>
      <c r="F104" s="34">
        <f t="shared" si="4"/>
        <v>54715</v>
      </c>
      <c r="G104" s="53">
        <f t="shared" si="5"/>
        <v>0.8310446728816124</v>
      </c>
    </row>
    <row r="105" spans="2:7" s="4" customFormat="1" ht="15" customHeight="1" thickBot="1">
      <c r="B105" s="26" t="s">
        <v>64</v>
      </c>
      <c r="C105" s="35">
        <v>114580</v>
      </c>
      <c r="D105" s="35">
        <v>316304</v>
      </c>
      <c r="E105" s="35">
        <v>89310</v>
      </c>
      <c r="F105" s="34">
        <f t="shared" si="4"/>
        <v>226994</v>
      </c>
      <c r="G105" s="53">
        <f t="shared" si="5"/>
        <v>0.2823549496686732</v>
      </c>
    </row>
    <row r="106" spans="2:7" s="4" customFormat="1" ht="15" customHeight="1" thickBot="1">
      <c r="B106" s="26" t="s">
        <v>73</v>
      </c>
      <c r="C106" s="35">
        <v>39073</v>
      </c>
      <c r="D106" s="35">
        <v>109731</v>
      </c>
      <c r="E106" s="35">
        <v>106774</v>
      </c>
      <c r="F106" s="34">
        <f t="shared" si="4"/>
        <v>2957</v>
      </c>
      <c r="G106" s="53">
        <f t="shared" si="5"/>
        <v>0.9730522823996866</v>
      </c>
    </row>
    <row r="107" spans="2:7" s="4" customFormat="1" ht="15" customHeight="1" thickBot="1">
      <c r="B107" s="26" t="s">
        <v>66</v>
      </c>
      <c r="C107" s="35">
        <v>15120</v>
      </c>
      <c r="D107" s="35">
        <v>40958</v>
      </c>
      <c r="E107" s="35">
        <v>27989</v>
      </c>
      <c r="F107" s="34">
        <f t="shared" si="4"/>
        <v>12969</v>
      </c>
      <c r="G107" s="53">
        <f t="shared" si="5"/>
        <v>0.6833585624298062</v>
      </c>
    </row>
    <row r="108" spans="2:7" s="4" customFormat="1" ht="12" customHeight="1" thickBot="1">
      <c r="B108" s="36"/>
      <c r="C108" s="37"/>
      <c r="D108" s="37"/>
      <c r="E108" s="38"/>
      <c r="F108" s="38"/>
      <c r="G108" s="65"/>
    </row>
    <row r="109" spans="2:7" s="4" customFormat="1" ht="26.25" customHeight="1" thickBot="1">
      <c r="B109" s="140" t="s">
        <v>100</v>
      </c>
      <c r="C109" s="140"/>
      <c r="D109" s="140"/>
      <c r="E109" s="140"/>
      <c r="F109" s="140"/>
      <c r="G109" s="140"/>
    </row>
    <row r="110" spans="2:7" s="4" customFormat="1" ht="21" customHeight="1" thickBot="1">
      <c r="B110" s="68" t="s">
        <v>77</v>
      </c>
      <c r="C110" s="69">
        <f>SUM(C113:C128)</f>
        <v>249995127</v>
      </c>
      <c r="D110" s="69">
        <f>SUM(D113:D128)</f>
        <v>397414758</v>
      </c>
      <c r="E110" s="69">
        <f>SUM(E113:E128)</f>
        <v>162728452</v>
      </c>
      <c r="F110" s="69">
        <f>SUM(F113:F128)</f>
        <v>234686306</v>
      </c>
      <c r="G110" s="70">
        <f>E110/D110</f>
        <v>0.40946756184630667</v>
      </c>
    </row>
    <row r="111" spans="2:7" s="4" customFormat="1" ht="13.5" customHeight="1">
      <c r="B111" s="150" t="s">
        <v>20</v>
      </c>
      <c r="C111" s="119" t="s">
        <v>4</v>
      </c>
      <c r="D111" s="119" t="s">
        <v>5</v>
      </c>
      <c r="E111" s="119" t="s">
        <v>6</v>
      </c>
      <c r="F111" s="87" t="s">
        <v>108</v>
      </c>
      <c r="G111" s="152" t="s">
        <v>7</v>
      </c>
    </row>
    <row r="112" spans="2:7" s="4" customFormat="1" ht="3" customHeight="1" thickBot="1">
      <c r="B112" s="151"/>
      <c r="C112" s="120"/>
      <c r="D112" s="120"/>
      <c r="E112" s="120"/>
      <c r="F112" s="88"/>
      <c r="G112" s="153"/>
    </row>
    <row r="113" spans="2:7" s="4" customFormat="1" ht="20.25" customHeight="1" thickBot="1">
      <c r="B113" s="39" t="s">
        <v>27</v>
      </c>
      <c r="C113" s="28">
        <v>97384474</v>
      </c>
      <c r="D113" s="28">
        <v>92280021</v>
      </c>
      <c r="E113" s="28">
        <v>51377705</v>
      </c>
      <c r="F113" s="28">
        <f>D113-E113</f>
        <v>40902316</v>
      </c>
      <c r="G113" s="64">
        <f aca="true" t="shared" si="6" ref="G113:G128">E113/D113</f>
        <v>0.5567587051155959</v>
      </c>
    </row>
    <row r="114" spans="2:7" s="4" customFormat="1" ht="20.25" customHeight="1" thickBot="1">
      <c r="B114" s="39" t="s">
        <v>48</v>
      </c>
      <c r="C114" s="28">
        <v>50836817</v>
      </c>
      <c r="D114" s="28">
        <v>87272087</v>
      </c>
      <c r="E114" s="28">
        <v>12955078</v>
      </c>
      <c r="F114" s="28">
        <f aca="true" t="shared" si="7" ref="F114:F128">D114-E114</f>
        <v>74317009</v>
      </c>
      <c r="G114" s="64">
        <f t="shared" si="6"/>
        <v>0.1484446911416247</v>
      </c>
    </row>
    <row r="115" spans="2:7" s="4" customFormat="1" ht="20.25" customHeight="1" thickBot="1">
      <c r="B115" s="39" t="s">
        <v>50</v>
      </c>
      <c r="C115" s="28">
        <v>37886778</v>
      </c>
      <c r="D115" s="28">
        <v>74891968</v>
      </c>
      <c r="E115" s="28">
        <v>36671682</v>
      </c>
      <c r="F115" s="28">
        <f t="shared" si="7"/>
        <v>38220286</v>
      </c>
      <c r="G115" s="64">
        <f t="shared" si="6"/>
        <v>0.4896610808785263</v>
      </c>
    </row>
    <row r="116" spans="2:7" s="4" customFormat="1" ht="20.25" customHeight="1" thickBot="1">
      <c r="B116" s="39" t="s">
        <v>78</v>
      </c>
      <c r="C116" s="28">
        <v>15736851</v>
      </c>
      <c r="D116" s="28">
        <v>73666594</v>
      </c>
      <c r="E116" s="28">
        <v>23851246</v>
      </c>
      <c r="F116" s="28">
        <f t="shared" si="7"/>
        <v>49815348</v>
      </c>
      <c r="G116" s="64">
        <f t="shared" si="6"/>
        <v>0.323772889513529</v>
      </c>
    </row>
    <row r="117" spans="2:7" s="4" customFormat="1" ht="20.25" customHeight="1" thickBot="1">
      <c r="B117" s="39" t="s">
        <v>49</v>
      </c>
      <c r="C117" s="28">
        <v>36863048</v>
      </c>
      <c r="D117" s="28">
        <v>38877253</v>
      </c>
      <c r="E117" s="28">
        <v>18206183</v>
      </c>
      <c r="F117" s="28">
        <f t="shared" si="7"/>
        <v>20671070</v>
      </c>
      <c r="G117" s="64">
        <f t="shared" si="6"/>
        <v>0.4682991105364363</v>
      </c>
    </row>
    <row r="118" spans="2:7" s="4" customFormat="1" ht="20.25" customHeight="1" thickBot="1">
      <c r="B118" s="39" t="s">
        <v>44</v>
      </c>
      <c r="C118" s="28">
        <v>7010633</v>
      </c>
      <c r="D118" s="28">
        <v>24184861</v>
      </c>
      <c r="E118" s="28">
        <v>16608056</v>
      </c>
      <c r="F118" s="28">
        <f t="shared" si="7"/>
        <v>7576805</v>
      </c>
      <c r="G118" s="64">
        <f t="shared" si="6"/>
        <v>0.6867128986186855</v>
      </c>
    </row>
    <row r="119" spans="2:7" s="4" customFormat="1" ht="20.25" customHeight="1" thickBot="1">
      <c r="B119" s="39" t="s">
        <v>30</v>
      </c>
      <c r="C119" s="40">
        <v>0</v>
      </c>
      <c r="D119" s="28">
        <v>2399420</v>
      </c>
      <c r="E119" s="40">
        <v>1602078</v>
      </c>
      <c r="F119" s="28">
        <f t="shared" si="7"/>
        <v>797342</v>
      </c>
      <c r="G119" s="64">
        <f t="shared" si="6"/>
        <v>0.6676938593493428</v>
      </c>
    </row>
    <row r="120" spans="2:7" s="4" customFormat="1" ht="20.25" customHeight="1" thickBot="1">
      <c r="B120" s="39" t="s">
        <v>23</v>
      </c>
      <c r="C120" s="40">
        <v>0</v>
      </c>
      <c r="D120" s="28">
        <v>1726400</v>
      </c>
      <c r="E120" s="40">
        <v>76765</v>
      </c>
      <c r="F120" s="28">
        <f t="shared" si="7"/>
        <v>1649635</v>
      </c>
      <c r="G120" s="64">
        <f t="shared" si="6"/>
        <v>0.044465361445783134</v>
      </c>
    </row>
    <row r="121" spans="2:7" s="4" customFormat="1" ht="20.25" customHeight="1" thickBot="1">
      <c r="B121" s="39" t="s">
        <v>34</v>
      </c>
      <c r="C121" s="40">
        <v>0</v>
      </c>
      <c r="D121" s="28">
        <v>492560</v>
      </c>
      <c r="E121" s="40">
        <v>204600</v>
      </c>
      <c r="F121" s="28">
        <f t="shared" si="7"/>
        <v>287960</v>
      </c>
      <c r="G121" s="64">
        <f t="shared" si="6"/>
        <v>0.41538086730550594</v>
      </c>
    </row>
    <row r="122" spans="2:7" s="4" customFormat="1" ht="20.25" customHeight="1" thickBot="1">
      <c r="B122" s="39" t="s">
        <v>35</v>
      </c>
      <c r="C122" s="40">
        <v>0</v>
      </c>
      <c r="D122" s="28">
        <v>489400</v>
      </c>
      <c r="E122" s="40">
        <v>460800</v>
      </c>
      <c r="F122" s="28">
        <f t="shared" si="7"/>
        <v>28600</v>
      </c>
      <c r="G122" s="64">
        <f t="shared" si="6"/>
        <v>0.9415610952186351</v>
      </c>
    </row>
    <row r="123" spans="2:7" s="4" customFormat="1" ht="20.25" customHeight="1" thickBot="1">
      <c r="B123" s="39" t="s">
        <v>46</v>
      </c>
      <c r="C123" s="40">
        <v>0</v>
      </c>
      <c r="D123" s="28">
        <v>325000</v>
      </c>
      <c r="E123" s="40">
        <v>37308</v>
      </c>
      <c r="F123" s="28">
        <f t="shared" si="7"/>
        <v>287692</v>
      </c>
      <c r="G123" s="64">
        <f t="shared" si="6"/>
        <v>0.11479384615384615</v>
      </c>
    </row>
    <row r="124" spans="2:7" s="4" customFormat="1" ht="20.25" customHeight="1" thickBot="1">
      <c r="B124" s="39" t="s">
        <v>43</v>
      </c>
      <c r="C124" s="40">
        <v>0</v>
      </c>
      <c r="D124" s="28">
        <v>280000</v>
      </c>
      <c r="E124" s="40">
        <v>279965</v>
      </c>
      <c r="F124" s="28">
        <f t="shared" si="7"/>
        <v>35</v>
      </c>
      <c r="G124" s="64">
        <f t="shared" si="6"/>
        <v>0.999875</v>
      </c>
    </row>
    <row r="125" spans="2:7" s="4" customFormat="1" ht="20.25" customHeight="1" thickBot="1">
      <c r="B125" s="39" t="s">
        <v>47</v>
      </c>
      <c r="C125" s="40">
        <v>0</v>
      </c>
      <c r="D125" s="28">
        <v>258500</v>
      </c>
      <c r="E125" s="40">
        <v>198000</v>
      </c>
      <c r="F125" s="28">
        <f t="shared" si="7"/>
        <v>60500</v>
      </c>
      <c r="G125" s="64">
        <f t="shared" si="6"/>
        <v>0.7659574468085106</v>
      </c>
    </row>
    <row r="126" spans="2:7" s="4" customFormat="1" ht="20.25" customHeight="1" thickBot="1">
      <c r="B126" s="39" t="s">
        <v>45</v>
      </c>
      <c r="C126" s="40">
        <v>0</v>
      </c>
      <c r="D126" s="28">
        <v>151000</v>
      </c>
      <c r="E126" s="40">
        <v>115036</v>
      </c>
      <c r="F126" s="28">
        <f t="shared" si="7"/>
        <v>35964</v>
      </c>
      <c r="G126" s="64">
        <f t="shared" si="6"/>
        <v>0.7618278145695364</v>
      </c>
    </row>
    <row r="127" spans="2:7" s="4" customFormat="1" ht="20.25" customHeight="1" thickBot="1">
      <c r="B127" s="39" t="s">
        <v>42</v>
      </c>
      <c r="C127" s="40">
        <v>0</v>
      </c>
      <c r="D127" s="28">
        <v>102500</v>
      </c>
      <c r="E127" s="40">
        <v>83950</v>
      </c>
      <c r="F127" s="28">
        <f t="shared" si="7"/>
        <v>18550</v>
      </c>
      <c r="G127" s="64">
        <f t="shared" si="6"/>
        <v>0.8190243902439024</v>
      </c>
    </row>
    <row r="128" spans="2:7" s="4" customFormat="1" ht="20.25" customHeight="1" thickBot="1">
      <c r="B128" s="39" t="s">
        <v>37</v>
      </c>
      <c r="C128" s="28">
        <v>4276526</v>
      </c>
      <c r="D128" s="28">
        <v>17194</v>
      </c>
      <c r="E128" s="40">
        <v>0</v>
      </c>
      <c r="F128" s="28">
        <f t="shared" si="7"/>
        <v>17194</v>
      </c>
      <c r="G128" s="64">
        <f t="shared" si="6"/>
        <v>0</v>
      </c>
    </row>
    <row r="129" spans="2:7" s="43" customFormat="1" ht="9" customHeight="1" thickBot="1">
      <c r="B129" s="41"/>
      <c r="C129" s="42"/>
      <c r="D129" s="42"/>
      <c r="E129" s="42"/>
      <c r="F129" s="42"/>
      <c r="G129" s="66"/>
    </row>
    <row r="130" spans="2:7" s="43" customFormat="1" ht="27.75" customHeight="1" thickBot="1">
      <c r="B130" s="154" t="s">
        <v>101</v>
      </c>
      <c r="C130" s="154"/>
      <c r="D130" s="154"/>
      <c r="E130" s="154"/>
      <c r="F130" s="154"/>
      <c r="G130" s="154"/>
    </row>
    <row r="131" spans="2:7" s="43" customFormat="1" ht="27" customHeight="1" thickBot="1">
      <c r="B131" s="68" t="s">
        <v>79</v>
      </c>
      <c r="C131" s="69">
        <f>SUM(C134:C138)</f>
        <v>249995127</v>
      </c>
      <c r="D131" s="69">
        <f>SUM(D134:D138)</f>
        <v>397414758</v>
      </c>
      <c r="E131" s="69">
        <f>SUM(E134:E138)</f>
        <v>162728450</v>
      </c>
      <c r="F131" s="69">
        <f>SUM(F134:F138)</f>
        <v>234686308</v>
      </c>
      <c r="G131" s="70">
        <f>E131/D131</f>
        <v>0.40946755681378094</v>
      </c>
    </row>
    <row r="132" spans="2:7" ht="9.75" customHeight="1">
      <c r="B132" s="150" t="s">
        <v>51</v>
      </c>
      <c r="C132" s="119" t="s">
        <v>4</v>
      </c>
      <c r="D132" s="119" t="s">
        <v>5</v>
      </c>
      <c r="E132" s="119" t="s">
        <v>6</v>
      </c>
      <c r="F132" s="119" t="s">
        <v>108</v>
      </c>
      <c r="G132" s="152" t="s">
        <v>7</v>
      </c>
    </row>
    <row r="133" spans="2:7" ht="17.25" customHeight="1" thickBot="1">
      <c r="B133" s="151"/>
      <c r="C133" s="120"/>
      <c r="D133" s="120"/>
      <c r="E133" s="120"/>
      <c r="F133" s="120"/>
      <c r="G133" s="153"/>
    </row>
    <row r="134" spans="2:7" s="47" customFormat="1" ht="19.5" customHeight="1" thickBot="1">
      <c r="B134" s="44" t="s">
        <v>52</v>
      </c>
      <c r="C134" s="45">
        <v>73363207</v>
      </c>
      <c r="D134" s="45">
        <v>90497186</v>
      </c>
      <c r="E134" s="45">
        <v>57509517</v>
      </c>
      <c r="F134" s="45">
        <f>D134-E134</f>
        <v>32987669</v>
      </c>
      <c r="G134" s="54">
        <f>E134/D134</f>
        <v>0.6354840359345538</v>
      </c>
    </row>
    <row r="135" spans="2:7" s="47" customFormat="1" ht="19.5" customHeight="1" thickBot="1">
      <c r="B135" s="44" t="s">
        <v>55</v>
      </c>
      <c r="C135" s="45">
        <v>0</v>
      </c>
      <c r="D135" s="45">
        <v>735094</v>
      </c>
      <c r="E135" s="45">
        <v>478821</v>
      </c>
      <c r="F135" s="45">
        <f>D135-E135</f>
        <v>256273</v>
      </c>
      <c r="G135" s="54">
        <f>E135/D135</f>
        <v>0.6513738379037238</v>
      </c>
    </row>
    <row r="136" spans="2:7" s="47" customFormat="1" ht="19.5" customHeight="1" thickBot="1">
      <c r="B136" s="44" t="s">
        <v>80</v>
      </c>
      <c r="C136" s="45">
        <v>79518206</v>
      </c>
      <c r="D136" s="45">
        <v>250032473</v>
      </c>
      <c r="E136" s="45">
        <v>78438609</v>
      </c>
      <c r="F136" s="45">
        <f>D136-E136</f>
        <v>171593864</v>
      </c>
      <c r="G136" s="54">
        <f>E136/D136</f>
        <v>0.31371368710175496</v>
      </c>
    </row>
    <row r="137" spans="2:7" s="47" customFormat="1" ht="19.5" customHeight="1" thickBot="1">
      <c r="B137" s="44" t="s">
        <v>53</v>
      </c>
      <c r="C137" s="46">
        <v>0</v>
      </c>
      <c r="D137" s="45">
        <v>4778508</v>
      </c>
      <c r="E137" s="45">
        <v>2943618</v>
      </c>
      <c r="F137" s="45">
        <f>D137-E137</f>
        <v>1834890</v>
      </c>
      <c r="G137" s="54">
        <f>E137/D137</f>
        <v>0.6160119434769179</v>
      </c>
    </row>
    <row r="138" spans="2:7" s="47" customFormat="1" ht="19.5" customHeight="1" thickBot="1">
      <c r="B138" s="44" t="s">
        <v>54</v>
      </c>
      <c r="C138" s="45">
        <v>97113714</v>
      </c>
      <c r="D138" s="45">
        <v>51371497</v>
      </c>
      <c r="E138" s="45">
        <v>23357885</v>
      </c>
      <c r="F138" s="45">
        <f>D138-E138</f>
        <v>28013612</v>
      </c>
      <c r="G138" s="54">
        <f>E138/D138</f>
        <v>0.45468569856938373</v>
      </c>
    </row>
    <row r="139" spans="2:7" s="47" customFormat="1" ht="11.25" customHeight="1" thickBot="1">
      <c r="B139" s="48"/>
      <c r="C139" s="49"/>
      <c r="D139" s="50"/>
      <c r="E139" s="49"/>
      <c r="F139" s="49"/>
      <c r="G139" s="67"/>
    </row>
    <row r="140" spans="2:7" ht="27" customHeight="1" thickBot="1">
      <c r="B140" s="154" t="s">
        <v>102</v>
      </c>
      <c r="C140" s="154"/>
      <c r="D140" s="154"/>
      <c r="E140" s="154"/>
      <c r="F140" s="154"/>
      <c r="G140" s="154"/>
    </row>
    <row r="141" spans="2:7" ht="23.25" customHeight="1" thickBot="1">
      <c r="B141" s="68" t="s">
        <v>3</v>
      </c>
      <c r="C141" s="69">
        <f>SUM(C144:C156)</f>
        <v>249995127</v>
      </c>
      <c r="D141" s="69">
        <f>SUM(D144:D156)</f>
        <v>397414758</v>
      </c>
      <c r="E141" s="69">
        <f>SUM(E144:E156)</f>
        <v>162728448</v>
      </c>
      <c r="F141" s="69">
        <f>SUM(F144:F156)</f>
        <v>234686310</v>
      </c>
      <c r="G141" s="70">
        <f>E141/D141</f>
        <v>0.4094675517812552</v>
      </c>
    </row>
    <row r="142" spans="2:7" ht="9.75" customHeight="1">
      <c r="B142" s="150" t="s">
        <v>56</v>
      </c>
      <c r="C142" s="119" t="s">
        <v>4</v>
      </c>
      <c r="D142" s="119" t="s">
        <v>5</v>
      </c>
      <c r="E142" s="119" t="s">
        <v>6</v>
      </c>
      <c r="F142" s="119" t="s">
        <v>108</v>
      </c>
      <c r="G142" s="152" t="s">
        <v>7</v>
      </c>
    </row>
    <row r="143" spans="2:7" ht="10.5" customHeight="1" thickBot="1">
      <c r="B143" s="151"/>
      <c r="C143" s="120"/>
      <c r="D143" s="120"/>
      <c r="E143" s="120"/>
      <c r="F143" s="120"/>
      <c r="G143" s="153"/>
    </row>
    <row r="144" spans="2:7" ht="13.5" thickBot="1">
      <c r="B144" s="26" t="s">
        <v>74</v>
      </c>
      <c r="C144" s="28">
        <v>81793352</v>
      </c>
      <c r="D144" s="28">
        <v>70614977</v>
      </c>
      <c r="E144" s="28">
        <v>44162144</v>
      </c>
      <c r="F144" s="28">
        <f>D144-E144</f>
        <v>26452833</v>
      </c>
      <c r="G144" s="64">
        <f>E144/D144</f>
        <v>0.6253934487580446</v>
      </c>
    </row>
    <row r="145" spans="2:7" ht="13.5" thickBot="1">
      <c r="B145" s="26" t="s">
        <v>67</v>
      </c>
      <c r="C145" s="28">
        <v>58629451</v>
      </c>
      <c r="D145" s="28">
        <v>70468133</v>
      </c>
      <c r="E145" s="28">
        <v>41501691</v>
      </c>
      <c r="F145" s="28">
        <f aca="true" t="shared" si="8" ref="F145:F156">D145-E145</f>
        <v>28966442</v>
      </c>
      <c r="G145" s="64">
        <f aca="true" t="shared" si="9" ref="G145:G156">E145/D145</f>
        <v>0.5889426785295986</v>
      </c>
    </row>
    <row r="146" spans="2:7" ht="13.5" thickBot="1">
      <c r="B146" s="26" t="s">
        <v>62</v>
      </c>
      <c r="C146" s="28">
        <v>6510633</v>
      </c>
      <c r="D146" s="28">
        <v>36110220</v>
      </c>
      <c r="E146" s="28">
        <v>23451062</v>
      </c>
      <c r="F146" s="28">
        <f t="shared" si="8"/>
        <v>12659158</v>
      </c>
      <c r="G146" s="64">
        <f t="shared" si="9"/>
        <v>0.649430050550786</v>
      </c>
    </row>
    <row r="147" spans="2:7" ht="13.5" thickBot="1">
      <c r="B147" s="26" t="s">
        <v>72</v>
      </c>
      <c r="C147" s="28">
        <v>60847862</v>
      </c>
      <c r="D147" s="28">
        <v>146617370</v>
      </c>
      <c r="E147" s="28">
        <v>21570193</v>
      </c>
      <c r="F147" s="28">
        <f t="shared" si="8"/>
        <v>125047177</v>
      </c>
      <c r="G147" s="64">
        <f t="shared" si="9"/>
        <v>0.14711894641132903</v>
      </c>
    </row>
    <row r="148" spans="2:7" ht="13.5" thickBot="1">
      <c r="B148" s="26" t="s">
        <v>70</v>
      </c>
      <c r="C148" s="28">
        <v>14397747</v>
      </c>
      <c r="D148" s="28">
        <v>46187336</v>
      </c>
      <c r="E148" s="28">
        <v>16726678</v>
      </c>
      <c r="F148" s="28">
        <f t="shared" si="8"/>
        <v>29460658</v>
      </c>
      <c r="G148" s="64">
        <f t="shared" si="9"/>
        <v>0.36214857683067064</v>
      </c>
    </row>
    <row r="149" spans="2:7" ht="13.5" thickBot="1">
      <c r="B149" s="26" t="s">
        <v>64</v>
      </c>
      <c r="C149" s="28">
        <v>1843393</v>
      </c>
      <c r="D149" s="28">
        <v>12174499</v>
      </c>
      <c r="E149" s="28">
        <v>6529248</v>
      </c>
      <c r="F149" s="28">
        <f t="shared" si="8"/>
        <v>5645251</v>
      </c>
      <c r="G149" s="64">
        <f t="shared" si="9"/>
        <v>0.5363052721923095</v>
      </c>
    </row>
    <row r="150" spans="2:7" ht="13.5" thickBot="1">
      <c r="B150" s="26" t="s">
        <v>57</v>
      </c>
      <c r="C150" s="28">
        <v>25582165</v>
      </c>
      <c r="D150" s="28">
        <v>9815743</v>
      </c>
      <c r="E150" s="28">
        <v>4417456</v>
      </c>
      <c r="F150" s="28">
        <f t="shared" si="8"/>
        <v>5398287</v>
      </c>
      <c r="G150" s="64">
        <f t="shared" si="9"/>
        <v>0.45003786264575185</v>
      </c>
    </row>
    <row r="151" spans="2:7" ht="13.5" thickBot="1">
      <c r="B151" s="26" t="s">
        <v>75</v>
      </c>
      <c r="C151" s="40">
        <v>0</v>
      </c>
      <c r="D151" s="28">
        <v>2591565</v>
      </c>
      <c r="E151" s="28">
        <v>2254479</v>
      </c>
      <c r="F151" s="28">
        <f t="shared" si="8"/>
        <v>337086</v>
      </c>
      <c r="G151" s="64">
        <f t="shared" si="9"/>
        <v>0.869929559937721</v>
      </c>
    </row>
    <row r="152" spans="2:7" ht="13.5" thickBot="1">
      <c r="B152" s="26" t="s">
        <v>59</v>
      </c>
      <c r="C152" s="28">
        <v>0</v>
      </c>
      <c r="D152" s="28">
        <v>1141089</v>
      </c>
      <c r="E152" s="28">
        <v>960126</v>
      </c>
      <c r="F152" s="28">
        <f t="shared" si="8"/>
        <v>180963</v>
      </c>
      <c r="G152" s="64">
        <f t="shared" si="9"/>
        <v>0.8414120195707785</v>
      </c>
    </row>
    <row r="153" spans="2:7" ht="13.5" thickBot="1">
      <c r="B153" s="26" t="s">
        <v>61</v>
      </c>
      <c r="C153" s="40">
        <v>0</v>
      </c>
      <c r="D153" s="28">
        <v>526273</v>
      </c>
      <c r="E153" s="28">
        <v>517824</v>
      </c>
      <c r="F153" s="28">
        <f t="shared" si="8"/>
        <v>8449</v>
      </c>
      <c r="G153" s="64">
        <f t="shared" si="9"/>
        <v>0.9839455947768554</v>
      </c>
    </row>
    <row r="154" spans="2:7" ht="13.5" thickBot="1">
      <c r="B154" s="26" t="s">
        <v>69</v>
      </c>
      <c r="C154" s="40">
        <v>190524</v>
      </c>
      <c r="D154" s="28">
        <v>865053</v>
      </c>
      <c r="E154" s="28">
        <v>370156</v>
      </c>
      <c r="F154" s="28">
        <f t="shared" si="8"/>
        <v>494897</v>
      </c>
      <c r="G154" s="64">
        <f t="shared" si="9"/>
        <v>0.42789979342306195</v>
      </c>
    </row>
    <row r="155" spans="2:7" ht="13.5" thickBot="1">
      <c r="B155" s="26" t="s">
        <v>63</v>
      </c>
      <c r="C155" s="28">
        <v>200000</v>
      </c>
      <c r="D155" s="28">
        <v>200000</v>
      </c>
      <c r="E155" s="28">
        <v>164891</v>
      </c>
      <c r="F155" s="28">
        <f t="shared" si="8"/>
        <v>35109</v>
      </c>
      <c r="G155" s="64">
        <f t="shared" si="9"/>
        <v>0.824455</v>
      </c>
    </row>
    <row r="156" spans="2:7" ht="13.5" thickBot="1">
      <c r="B156" s="26" t="s">
        <v>58</v>
      </c>
      <c r="C156" s="40">
        <v>0</v>
      </c>
      <c r="D156" s="28">
        <v>102500</v>
      </c>
      <c r="E156" s="40">
        <v>102500</v>
      </c>
      <c r="F156" s="28">
        <f t="shared" si="8"/>
        <v>0</v>
      </c>
      <c r="G156" s="64">
        <f t="shared" si="9"/>
        <v>1</v>
      </c>
    </row>
    <row r="157" spans="2:7" ht="36" customHeight="1" thickBot="1">
      <c r="B157" s="76"/>
      <c r="C157" s="77"/>
      <c r="D157" s="78"/>
      <c r="E157" s="77"/>
      <c r="F157" s="77"/>
      <c r="G157" s="79"/>
    </row>
    <row r="158" spans="2:7" ht="32.25" customHeight="1" thickBot="1">
      <c r="B158" s="164" t="s">
        <v>93</v>
      </c>
      <c r="C158" s="165"/>
      <c r="D158" s="166"/>
      <c r="E158" s="77"/>
      <c r="F158" s="77"/>
      <c r="G158" s="79"/>
    </row>
    <row r="159" spans="2:7" ht="24.75" customHeight="1" thickBot="1">
      <c r="B159" s="161" t="s">
        <v>84</v>
      </c>
      <c r="C159" s="162"/>
      <c r="D159" s="163"/>
      <c r="E159" s="1"/>
      <c r="F159" s="1"/>
      <c r="G159" s="1"/>
    </row>
    <row r="160" spans="2:4" ht="20.25" customHeight="1" thickBot="1">
      <c r="B160" s="81" t="s">
        <v>3</v>
      </c>
      <c r="C160" s="82">
        <v>397414758</v>
      </c>
      <c r="D160" s="82">
        <f>SUM(D163:D174)</f>
        <v>162728452</v>
      </c>
    </row>
    <row r="161" spans="2:4" ht="9.75">
      <c r="B161" s="155" t="s">
        <v>85</v>
      </c>
      <c r="C161" s="157" t="s">
        <v>5</v>
      </c>
      <c r="D161" s="159" t="s">
        <v>6</v>
      </c>
    </row>
    <row r="162" spans="2:4" ht="10.5" thickBot="1">
      <c r="B162" s="156"/>
      <c r="C162" s="158"/>
      <c r="D162" s="160"/>
    </row>
    <row r="163" spans="2:4" ht="13.5" thickBot="1">
      <c r="B163" s="80" t="s">
        <v>86</v>
      </c>
      <c r="C163" s="121"/>
      <c r="D163" s="84">
        <v>356083</v>
      </c>
    </row>
    <row r="164" spans="2:4" ht="13.5" thickBot="1">
      <c r="B164" s="80" t="s">
        <v>87</v>
      </c>
      <c r="C164" s="122"/>
      <c r="D164" s="84">
        <v>7281272</v>
      </c>
    </row>
    <row r="165" spans="2:4" ht="13.5" thickBot="1">
      <c r="B165" s="80" t="s">
        <v>88</v>
      </c>
      <c r="C165" s="122"/>
      <c r="D165" s="84">
        <v>16028143</v>
      </c>
    </row>
    <row r="166" spans="2:4" ht="13.5" thickBot="1">
      <c r="B166" s="80" t="s">
        <v>89</v>
      </c>
      <c r="C166" s="122"/>
      <c r="D166" s="84">
        <v>5182448</v>
      </c>
    </row>
    <row r="167" spans="2:4" ht="15.75" customHeight="1" thickBot="1">
      <c r="B167" s="80" t="s">
        <v>90</v>
      </c>
      <c r="C167" s="122"/>
      <c r="D167" s="83">
        <v>4962951</v>
      </c>
    </row>
    <row r="168" spans="2:4" ht="15.75" customHeight="1" thickBot="1">
      <c r="B168" s="80" t="s">
        <v>91</v>
      </c>
      <c r="C168" s="122"/>
      <c r="D168" s="84">
        <v>28320382</v>
      </c>
    </row>
    <row r="169" spans="2:4" ht="15.75" customHeight="1" thickBot="1">
      <c r="B169" s="80" t="s">
        <v>92</v>
      </c>
      <c r="C169" s="122"/>
      <c r="D169" s="84">
        <v>17781280</v>
      </c>
    </row>
    <row r="170" spans="2:4" ht="15.75" customHeight="1" thickBot="1">
      <c r="B170" s="80" t="s">
        <v>103</v>
      </c>
      <c r="C170" s="122"/>
      <c r="D170" s="84">
        <v>9663482</v>
      </c>
    </row>
    <row r="171" spans="2:4" ht="15.75" customHeight="1" thickBot="1">
      <c r="B171" s="80" t="s">
        <v>104</v>
      </c>
      <c r="C171" s="122"/>
      <c r="D171" s="84">
        <v>10563787</v>
      </c>
    </row>
    <row r="172" spans="2:4" ht="15.75" customHeight="1" thickBot="1">
      <c r="B172" s="80" t="s">
        <v>105</v>
      </c>
      <c r="C172" s="122"/>
      <c r="D172" s="84">
        <v>14459939</v>
      </c>
    </row>
    <row r="173" spans="2:4" ht="15.75" customHeight="1" thickBot="1">
      <c r="B173" s="80" t="s">
        <v>106</v>
      </c>
      <c r="C173" s="122"/>
      <c r="D173" s="84">
        <v>17131243</v>
      </c>
    </row>
    <row r="174" spans="2:4" ht="15.75" customHeight="1" thickBot="1">
      <c r="B174" s="80" t="s">
        <v>107</v>
      </c>
      <c r="C174" s="123"/>
      <c r="D174" s="84">
        <v>30997442</v>
      </c>
    </row>
    <row r="175" spans="3:7" ht="9.75">
      <c r="C175" s="1"/>
      <c r="D175" s="1"/>
      <c r="E175" s="1"/>
      <c r="F175" s="1"/>
      <c r="G175" s="1"/>
    </row>
    <row r="179" spans="3:7" ht="9.75">
      <c r="C179" s="1"/>
      <c r="D179" s="1"/>
      <c r="E179" s="1"/>
      <c r="F179" s="1"/>
      <c r="G179" s="1"/>
    </row>
    <row r="182" ht="10.5" thickBot="1"/>
    <row r="183" spans="2:4" ht="34.5" customHeight="1" thickBot="1">
      <c r="B183" s="167" t="s">
        <v>93</v>
      </c>
      <c r="C183" s="168"/>
      <c r="D183" s="169"/>
    </row>
    <row r="184" spans="2:4" ht="21" customHeight="1" thickBot="1">
      <c r="B184" s="170" t="s">
        <v>94</v>
      </c>
      <c r="C184" s="171"/>
      <c r="D184" s="172"/>
    </row>
    <row r="185" spans="2:4" ht="23.25" customHeight="1" thickBot="1">
      <c r="B185" s="81" t="s">
        <v>3</v>
      </c>
      <c r="C185" s="82">
        <v>1970541002</v>
      </c>
      <c r="D185" s="82">
        <f>SUM(D188:D199)</f>
        <v>1908707334</v>
      </c>
    </row>
    <row r="186" spans="2:4" ht="9.75">
      <c r="B186" s="173" t="s">
        <v>85</v>
      </c>
      <c r="C186" s="175" t="s">
        <v>5</v>
      </c>
      <c r="D186" s="177" t="s">
        <v>6</v>
      </c>
    </row>
    <row r="187" spans="2:4" ht="13.5" customHeight="1" thickBot="1">
      <c r="B187" s="174"/>
      <c r="C187" s="176"/>
      <c r="D187" s="178"/>
    </row>
    <row r="188" spans="2:4" ht="15.75" customHeight="1" thickBot="1">
      <c r="B188" s="80" t="s">
        <v>86</v>
      </c>
      <c r="C188" s="121"/>
      <c r="D188" s="84">
        <v>128862400</v>
      </c>
    </row>
    <row r="189" spans="2:4" ht="13.5" customHeight="1" thickBot="1">
      <c r="B189" s="80" t="s">
        <v>87</v>
      </c>
      <c r="C189" s="122"/>
      <c r="D189" s="84">
        <v>124785570</v>
      </c>
    </row>
    <row r="190" spans="2:4" ht="13.5" customHeight="1" thickBot="1">
      <c r="B190" s="80" t="s">
        <v>88</v>
      </c>
      <c r="C190" s="122"/>
      <c r="D190" s="84">
        <v>134007378</v>
      </c>
    </row>
    <row r="191" spans="2:4" ht="13.5" customHeight="1" thickBot="1">
      <c r="B191" s="80" t="s">
        <v>89</v>
      </c>
      <c r="C191" s="122"/>
      <c r="D191" s="84">
        <v>128676716</v>
      </c>
    </row>
    <row r="192" spans="2:4" ht="13.5" customHeight="1" thickBot="1">
      <c r="B192" s="80" t="s">
        <v>90</v>
      </c>
      <c r="C192" s="122"/>
      <c r="D192" s="84">
        <v>156387984</v>
      </c>
    </row>
    <row r="193" spans="2:4" ht="19.5" customHeight="1" thickBot="1">
      <c r="B193" s="80" t="s">
        <v>91</v>
      </c>
      <c r="C193" s="122"/>
      <c r="D193" s="84">
        <v>167199080</v>
      </c>
    </row>
    <row r="194" spans="2:4" ht="19.5" customHeight="1" thickBot="1">
      <c r="B194" s="80" t="s">
        <v>92</v>
      </c>
      <c r="C194" s="122"/>
      <c r="D194" s="84">
        <v>153618515</v>
      </c>
    </row>
    <row r="195" spans="2:4" ht="19.5" customHeight="1" thickBot="1">
      <c r="B195" s="80" t="s">
        <v>103</v>
      </c>
      <c r="C195" s="122"/>
      <c r="D195" s="84">
        <v>140509851</v>
      </c>
    </row>
    <row r="196" spans="2:4" ht="19.5" customHeight="1" thickBot="1">
      <c r="B196" s="80" t="s">
        <v>104</v>
      </c>
      <c r="C196" s="122"/>
      <c r="D196" s="84">
        <v>152689350</v>
      </c>
    </row>
    <row r="197" spans="2:4" ht="19.5" customHeight="1" thickBot="1">
      <c r="B197" s="80" t="s">
        <v>105</v>
      </c>
      <c r="C197" s="122"/>
      <c r="D197" s="84">
        <v>150660996</v>
      </c>
    </row>
    <row r="198" spans="2:4" ht="19.5" customHeight="1" thickBot="1">
      <c r="B198" s="80" t="s">
        <v>106</v>
      </c>
      <c r="C198" s="122"/>
      <c r="D198" s="84">
        <v>170629548</v>
      </c>
    </row>
    <row r="199" spans="2:4" ht="19.5" customHeight="1" thickBot="1">
      <c r="B199" s="80" t="s">
        <v>107</v>
      </c>
      <c r="C199" s="123"/>
      <c r="D199" s="84">
        <v>300679946</v>
      </c>
    </row>
    <row r="202" ht="12">
      <c r="B202" s="86" t="s">
        <v>109</v>
      </c>
    </row>
    <row r="215" spans="1:7" ht="12.75">
      <c r="A215" s="85"/>
      <c r="C215" s="85"/>
      <c r="D215" s="85"/>
      <c r="E215" s="85"/>
      <c r="F215" s="85"/>
      <c r="G215" s="85"/>
    </row>
  </sheetData>
  <sheetProtection/>
  <mergeCells count="64">
    <mergeCell ref="B158:D158"/>
    <mergeCell ref="B183:D183"/>
    <mergeCell ref="B184:D184"/>
    <mergeCell ref="B186:B187"/>
    <mergeCell ref="C186:C187"/>
    <mergeCell ref="D186:D187"/>
    <mergeCell ref="C163:C174"/>
    <mergeCell ref="B161:B162"/>
    <mergeCell ref="C161:C162"/>
    <mergeCell ref="D161:D162"/>
    <mergeCell ref="B140:G140"/>
    <mergeCell ref="B142:B143"/>
    <mergeCell ref="C142:C143"/>
    <mergeCell ref="D142:D143"/>
    <mergeCell ref="E142:E143"/>
    <mergeCell ref="G142:G143"/>
    <mergeCell ref="B159:D159"/>
    <mergeCell ref="B130:G130"/>
    <mergeCell ref="B132:B133"/>
    <mergeCell ref="C132:C133"/>
    <mergeCell ref="D132:D133"/>
    <mergeCell ref="E132:E133"/>
    <mergeCell ref="G132:G133"/>
    <mergeCell ref="B109:G109"/>
    <mergeCell ref="B111:B112"/>
    <mergeCell ref="C111:C112"/>
    <mergeCell ref="D111:D112"/>
    <mergeCell ref="E111:E112"/>
    <mergeCell ref="G111:G112"/>
    <mergeCell ref="B83:G83"/>
    <mergeCell ref="B85:B86"/>
    <mergeCell ref="C85:C86"/>
    <mergeCell ref="D85:D86"/>
    <mergeCell ref="E85:E86"/>
    <mergeCell ref="G85:G86"/>
    <mergeCell ref="D39:D40"/>
    <mergeCell ref="E39:E40"/>
    <mergeCell ref="G39:G40"/>
    <mergeCell ref="B74:G74"/>
    <mergeCell ref="B76:B77"/>
    <mergeCell ref="C76:C77"/>
    <mergeCell ref="D76:D77"/>
    <mergeCell ref="E76:E77"/>
    <mergeCell ref="G76:G77"/>
    <mergeCell ref="B1:G1"/>
    <mergeCell ref="B2:G2"/>
    <mergeCell ref="B3:G3"/>
    <mergeCell ref="B5:G5"/>
    <mergeCell ref="B6:B7"/>
    <mergeCell ref="B15:B16"/>
    <mergeCell ref="C15:C16"/>
    <mergeCell ref="D15:D16"/>
    <mergeCell ref="E15:E16"/>
    <mergeCell ref="G15:G16"/>
    <mergeCell ref="F15:F16"/>
    <mergeCell ref="F76:F77"/>
    <mergeCell ref="F85:F86"/>
    <mergeCell ref="F132:F133"/>
    <mergeCell ref="F142:F143"/>
    <mergeCell ref="C188:C199"/>
    <mergeCell ref="B23:G23"/>
    <mergeCell ref="B36:G36"/>
    <mergeCell ref="B39:B40"/>
    <mergeCell ref="C39:C4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Haninna Romero Sanchez</dc:creator>
  <cp:keywords/>
  <dc:description/>
  <cp:lastModifiedBy>Walter Ocas Castope</cp:lastModifiedBy>
  <cp:lastPrinted>2020-01-03T22:52:03Z</cp:lastPrinted>
  <dcterms:created xsi:type="dcterms:W3CDTF">2019-08-01T14:18:15Z</dcterms:created>
  <dcterms:modified xsi:type="dcterms:W3CDTF">2020-01-13T14:37:30Z</dcterms:modified>
  <cp:category/>
  <cp:version/>
  <cp:contentType/>
  <cp:contentStatus/>
</cp:coreProperties>
</file>